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05" windowWidth="12240" windowHeight="11370" tabRatio="843" activeTab="0"/>
  </bookViews>
  <sheets>
    <sheet name="初期設定" sheetId="1" r:id="rId1"/>
    <sheet name="SL-1" sheetId="2" r:id="rId2"/>
    <sheet name="SL-2" sheetId="3" r:id="rId3"/>
    <sheet name="SL-3" sheetId="4" r:id="rId4"/>
    <sheet name="SL-5" sheetId="5" r:id="rId5"/>
    <sheet name="R-9" sheetId="6" r:id="rId6"/>
    <sheet name="SL-6" sheetId="7" r:id="rId7"/>
    <sheet name="R-7" sheetId="8" r:id="rId8"/>
    <sheet name="SL-8" sheetId="9" r:id="rId9"/>
    <sheet name="（集計）" sheetId="10" r:id="rId10"/>
    <sheet name="（ACCESS転写データ）" sheetId="11" r:id="rId11"/>
    <sheet name="CPD" sheetId="12" r:id="rId12"/>
    <sheet name="日程表（CPD）" sheetId="13" r:id="rId13"/>
    <sheet name="（作業用_CPD）" sheetId="14" r:id="rId14"/>
  </sheets>
  <definedNames>
    <definedName name="_xlfn.COUNTIFS" hidden="1">#NAME?</definedName>
    <definedName name="_xlnm.Print_Area" localSheetId="7">'R-7'!$B$1:$L$78</definedName>
    <definedName name="_xlnm.Print_Area" localSheetId="1">'SL-1'!$A$1:$N$88</definedName>
    <definedName name="_xlnm.Print_Area" localSheetId="4">'SL-5'!$A$1:$R$49</definedName>
    <definedName name="_xlnm.Print_Area" localSheetId="0">'初期設定'!$A$1:$D$72</definedName>
  </definedNames>
  <calcPr fullCalcOnLoad="1"/>
  <pivotCaches>
    <pivotCache cacheId="1" r:id="rId15"/>
  </pivotCaches>
</workbook>
</file>

<file path=xl/comments1.xml><?xml version="1.0" encoding="utf-8"?>
<comments xmlns="http://schemas.openxmlformats.org/spreadsheetml/2006/main">
  <authors>
    <author>斉藤　隆</author>
  </authors>
  <commentList>
    <comment ref="D40" authorId="0">
      <text>
        <r>
          <rPr>
            <b/>
            <sz val="9"/>
            <rFont val="ＭＳ Ｐゴシック"/>
            <family val="3"/>
          </rPr>
          <t>年号（令和等）から記載ください。</t>
        </r>
      </text>
    </comment>
    <comment ref="D14" authorId="0">
      <text>
        <r>
          <rPr>
            <b/>
            <sz val="9"/>
            <rFont val="ＭＳ Ｐゴシック"/>
            <family val="3"/>
          </rPr>
          <t>年号（令和等）から記載ください。</t>
        </r>
      </text>
    </comment>
  </commentList>
</comments>
</file>

<file path=xl/comments4.xml><?xml version="1.0" encoding="utf-8"?>
<comments xmlns="http://schemas.openxmlformats.org/spreadsheetml/2006/main">
  <authors>
    <author>斉藤　隆</author>
  </authors>
  <commentList>
    <comment ref="E18" authorId="0">
      <text>
        <r>
          <rPr>
            <b/>
            <sz val="12"/>
            <rFont val="ＭＳ Ｐゴシック"/>
            <family val="3"/>
          </rPr>
          <t xml:space="preserve">収支簿（R-7）へ入力すると自動計算及び表示されます。
</t>
        </r>
      </text>
    </comment>
  </commentList>
</comments>
</file>

<file path=xl/comments7.xml><?xml version="1.0" encoding="utf-8"?>
<comments xmlns="http://schemas.openxmlformats.org/spreadsheetml/2006/main">
  <authors>
    <author>斉藤　隆</author>
  </authors>
  <commentList>
    <comment ref="Y6" authorId="0">
      <text>
        <r>
          <rPr>
            <b/>
            <sz val="9"/>
            <rFont val="ＭＳ Ｐゴシック"/>
            <family val="3"/>
          </rPr>
          <t xml:space="preserve">初期設定のﾄレーナーが表示されます。
</t>
        </r>
      </text>
    </comment>
    <comment ref="D8" authorId="0">
      <text>
        <r>
          <rPr>
            <sz val="12"/>
            <rFont val="ＭＳ Ｐゴシック"/>
            <family val="3"/>
          </rPr>
          <t xml:space="preserve">様式Ｂ−２へ記入した日付が自動的に表示されます。
</t>
        </r>
      </text>
    </comment>
    <comment ref="B9" authorId="0">
      <text>
        <r>
          <rPr>
            <sz val="12"/>
            <rFont val="ＭＳ Ｐゴシック"/>
            <family val="3"/>
          </rPr>
          <t>様式Ｒ−9へ先に入力すると、氏名が自動的に表示されます。</t>
        </r>
      </text>
    </comment>
    <comment ref="Y9" authorId="0">
      <text>
        <r>
          <rPr>
            <b/>
            <sz val="9"/>
            <rFont val="ＭＳ Ｐゴシック"/>
            <family val="3"/>
          </rPr>
          <t>問題が無ければ「問題なし」と記入ください。その他所見があればご記入ください。</t>
        </r>
      </text>
    </comment>
  </commentList>
</comments>
</file>

<file path=xl/comments9.xml><?xml version="1.0" encoding="utf-8"?>
<comments xmlns="http://schemas.openxmlformats.org/spreadsheetml/2006/main">
  <authors>
    <author>斉藤　隆</author>
  </authors>
  <commentList>
    <comment ref="B4" authorId="0">
      <text>
        <r>
          <rPr>
            <sz val="9"/>
            <rFont val="ＭＳ Ｐゴシック"/>
            <family val="3"/>
          </rPr>
          <t xml:space="preserve">予定に変更のあった場合には、「初期設定」を変更してください。
</t>
        </r>
      </text>
    </comment>
    <comment ref="E18" authorId="0">
      <text>
        <r>
          <rPr>
            <b/>
            <sz val="12"/>
            <rFont val="ＭＳ Ｐゴシック"/>
            <family val="3"/>
          </rPr>
          <t xml:space="preserve">収支簿（R-7）へ入力すると自動計算及び表示されます。
</t>
        </r>
      </text>
    </comment>
  </commentList>
</comments>
</file>

<file path=xl/sharedStrings.xml><?xml version="1.0" encoding="utf-8"?>
<sst xmlns="http://schemas.openxmlformats.org/spreadsheetml/2006/main" count="558" uniqueCount="386">
  <si>
    <r>
      <t>NPO</t>
    </r>
    <r>
      <rPr>
        <sz val="11"/>
        <rFont val="ＭＳ ゴシック"/>
        <family val="3"/>
      </rPr>
      <t>法人川に学ぶ体験活動協議会</t>
    </r>
  </si>
  <si>
    <r>
      <t>住</t>
    </r>
    <r>
      <rPr>
        <sz val="11"/>
        <rFont val="Arial"/>
        <family val="2"/>
      </rPr>
      <t xml:space="preserve">      </t>
    </r>
    <r>
      <rPr>
        <sz val="11"/>
        <rFont val="ＭＳ ゴシック"/>
        <family val="3"/>
      </rPr>
      <t>所</t>
    </r>
    <r>
      <rPr>
        <vertAlign val="superscript"/>
        <sz val="10.5"/>
        <rFont val="ＭＳ ゴシック"/>
        <family val="3"/>
      </rPr>
      <t>※</t>
    </r>
  </si>
  <si>
    <t>〒</t>
  </si>
  <si>
    <t>記</t>
  </si>
  <si>
    <r>
      <t>１．講座名</t>
    </r>
    <r>
      <rPr>
        <vertAlign val="superscript"/>
        <sz val="10.5"/>
        <rFont val="ＭＳ ゴシック"/>
        <family val="3"/>
      </rPr>
      <t>※</t>
    </r>
  </si>
  <si>
    <r>
      <t>３．実施河川名</t>
    </r>
    <r>
      <rPr>
        <vertAlign val="superscript"/>
        <sz val="10.5"/>
        <rFont val="ＭＳ ゴシック"/>
        <family val="3"/>
      </rPr>
      <t>※</t>
    </r>
  </si>
  <si>
    <r>
      <t>５．参加予定数</t>
    </r>
    <r>
      <rPr>
        <vertAlign val="superscript"/>
        <sz val="10.5"/>
        <rFont val="ＭＳ ゴシック"/>
        <family val="3"/>
      </rPr>
      <t>※</t>
    </r>
  </si>
  <si>
    <r>
      <t>氏名</t>
    </r>
    <r>
      <rPr>
        <vertAlign val="superscript"/>
        <sz val="10.5"/>
        <rFont val="ＭＳ ゴシック"/>
        <family val="3"/>
      </rPr>
      <t>※</t>
    </r>
  </si>
  <si>
    <t>TEL.</t>
  </si>
  <si>
    <r>
      <t>FAX.</t>
    </r>
    <r>
      <rPr>
        <vertAlign val="superscript"/>
        <sz val="10.5"/>
        <rFont val="Arial"/>
        <family val="2"/>
      </rPr>
      <t xml:space="preserve"> </t>
    </r>
  </si>
  <si>
    <t>E-mail</t>
  </si>
  <si>
    <r>
      <t>所属団体名</t>
    </r>
    <r>
      <rPr>
        <vertAlign val="superscript"/>
        <sz val="10.5"/>
        <rFont val="ＭＳ ゴシック"/>
        <family val="3"/>
      </rPr>
      <t>※</t>
    </r>
  </si>
  <si>
    <r>
      <t>住所</t>
    </r>
    <r>
      <rPr>
        <vertAlign val="superscript"/>
        <sz val="10.5"/>
        <rFont val="ＭＳ ゴシック"/>
        <family val="3"/>
      </rPr>
      <t>※</t>
    </r>
  </si>
  <si>
    <r>
      <t>TEL.</t>
    </r>
    <r>
      <rPr>
        <vertAlign val="superscript"/>
        <sz val="10.5"/>
        <rFont val="ＭＳ ゴシック"/>
        <family val="3"/>
      </rPr>
      <t>※</t>
    </r>
  </si>
  <si>
    <r>
      <t>FAX.</t>
    </r>
    <r>
      <rPr>
        <vertAlign val="superscript"/>
        <sz val="10.5"/>
        <rFont val="ＭＳ ゴシック"/>
        <family val="3"/>
      </rPr>
      <t>※</t>
    </r>
  </si>
  <si>
    <r>
      <t>E-mail</t>
    </r>
    <r>
      <rPr>
        <vertAlign val="superscript"/>
        <sz val="10.5"/>
        <rFont val="ＭＳ ゴシック"/>
        <family val="3"/>
      </rPr>
      <t>※</t>
    </r>
  </si>
  <si>
    <t>団体ホームページ</t>
  </si>
  <si>
    <r>
      <t>※印の項目については、</t>
    </r>
    <r>
      <rPr>
        <sz val="9"/>
        <rFont val="Arial"/>
        <family val="2"/>
      </rPr>
      <t>RAC</t>
    </r>
    <r>
      <rPr>
        <sz val="9"/>
        <rFont val="ＭＳ ゴシック"/>
        <family val="3"/>
      </rPr>
      <t>ホームページの講座開催予定のページに掲載いたしますので予めご了承ください。不都合がある場合は、その旨ご記入ください。</t>
    </r>
  </si>
  <si>
    <t>年</t>
  </si>
  <si>
    <t>月</t>
  </si>
  <si>
    <t>日</t>
  </si>
  <si>
    <t>〒</t>
  </si>
  <si>
    <t>〒</t>
  </si>
  <si>
    <t>代表者職氏名※</t>
  </si>
  <si>
    <t>　　　　　　　　　　　　　　　　　</t>
  </si>
  <si>
    <t>印</t>
  </si>
  <si>
    <r>
      <t>４．メイン会場</t>
    </r>
    <r>
      <rPr>
        <vertAlign val="superscript"/>
        <sz val="10.5"/>
        <rFont val="ＭＳ ゴシック"/>
        <family val="3"/>
      </rPr>
      <t>※</t>
    </r>
    <r>
      <rPr>
        <sz val="10.5"/>
        <rFont val="ＭＳ ゴシック"/>
        <family val="3"/>
      </rPr>
      <t>　　</t>
    </r>
    <r>
      <rPr>
        <sz val="10.5"/>
        <rFont val="ＭＳ Ｐゴシック"/>
        <family val="3"/>
      </rPr>
      <t> </t>
    </r>
  </si>
  <si>
    <t>会場名</t>
  </si>
  <si>
    <t>　　　　　　　　　　</t>
  </si>
  <si>
    <t>TEL</t>
  </si>
  <si>
    <r>
      <t>２．実施日時</t>
    </r>
    <r>
      <rPr>
        <vertAlign val="superscript"/>
        <sz val="10.5"/>
        <rFont val="ＭＳ ゴシック"/>
        <family val="3"/>
      </rPr>
      <t>※</t>
    </r>
  </si>
  <si>
    <t>年号</t>
  </si>
  <si>
    <t>月</t>
  </si>
  <si>
    <t>日</t>
  </si>
  <si>
    <t>住所　</t>
  </si>
  <si>
    <t>講座名</t>
  </si>
  <si>
    <t>団体名</t>
  </si>
  <si>
    <t>必要時間</t>
  </si>
  <si>
    <t>座学
or実習</t>
  </si>
  <si>
    <t>実施日
（予定日）</t>
  </si>
  <si>
    <t>実施内容</t>
  </si>
  <si>
    <t>講師</t>
  </si>
  <si>
    <t>実施場所</t>
  </si>
  <si>
    <t>講義</t>
  </si>
  <si>
    <t>実習</t>
  </si>
  <si>
    <t>合計</t>
  </si>
  <si>
    <t>川に学ぶ体験活動の理念</t>
  </si>
  <si>
    <t>-</t>
  </si>
  <si>
    <t>座学</t>
  </si>
  <si>
    <t>川という自然の理解</t>
  </si>
  <si>
    <t>実習</t>
  </si>
  <si>
    <t>川と人、社会、文化の関わり</t>
  </si>
  <si>
    <t>座学</t>
  </si>
  <si>
    <t>安全対策について</t>
  </si>
  <si>
    <t>川に学ぶ体験活動の基礎技術</t>
  </si>
  <si>
    <t>対象となる参加者のことを知る</t>
  </si>
  <si>
    <t>川に学ぶ体験活動の指導法</t>
  </si>
  <si>
    <t>プログラム作りの基礎知識</t>
  </si>
  <si>
    <t>-</t>
  </si>
  <si>
    <t>主管団体名</t>
  </si>
  <si>
    <t>実施予定日</t>
  </si>
  <si>
    <t>事項・経費項目</t>
  </si>
  <si>
    <t>金額（円）</t>
  </si>
  <si>
    <t>収入の部</t>
  </si>
  <si>
    <r>
      <t>支援金交付希望額</t>
    </r>
    <r>
      <rPr>
        <sz val="10"/>
        <rFont val="Arial"/>
        <family val="2"/>
      </rPr>
      <t xml:space="preserve"> (A)</t>
    </r>
  </si>
  <si>
    <r>
      <t>参加費</t>
    </r>
    <r>
      <rPr>
        <sz val="10"/>
        <rFont val="Arial"/>
        <family val="2"/>
      </rPr>
      <t xml:space="preserve"> (B)</t>
    </r>
  </si>
  <si>
    <r>
      <t>補助金・寄付金等</t>
    </r>
    <r>
      <rPr>
        <sz val="10"/>
        <rFont val="Arial"/>
        <family val="2"/>
      </rPr>
      <t xml:space="preserve"> (C)</t>
    </r>
  </si>
  <si>
    <r>
      <t>その他の収入</t>
    </r>
    <r>
      <rPr>
        <sz val="10"/>
        <rFont val="Arial"/>
        <family val="2"/>
      </rPr>
      <t xml:space="preserve"> (D)</t>
    </r>
  </si>
  <si>
    <r>
      <t>収入の部合計</t>
    </r>
    <r>
      <rPr>
        <sz val="10"/>
        <rFont val="Arial"/>
        <family val="2"/>
      </rPr>
      <t xml:space="preserve"> (A+B+C+D)</t>
    </r>
  </si>
  <si>
    <t>金額</t>
  </si>
  <si>
    <t>支出の部</t>
  </si>
  <si>
    <t>支援対象経費</t>
  </si>
  <si>
    <t>謝金</t>
  </si>
  <si>
    <t>旅費</t>
  </si>
  <si>
    <t>印刷製本費</t>
  </si>
  <si>
    <t>通信運搬費</t>
  </si>
  <si>
    <t>借料損料</t>
  </si>
  <si>
    <t>消耗品費</t>
  </si>
  <si>
    <r>
      <t>合計</t>
    </r>
    <r>
      <rPr>
        <sz val="10"/>
        <rFont val="Arial"/>
        <family val="2"/>
      </rPr>
      <t xml:space="preserve"> (</t>
    </r>
    <r>
      <rPr>
        <sz val="10"/>
        <rFont val="ＭＳ ゴシック"/>
        <family val="3"/>
      </rPr>
      <t>イ</t>
    </r>
    <r>
      <rPr>
        <sz val="10"/>
        <rFont val="Arial"/>
        <family val="2"/>
      </rPr>
      <t>)</t>
    </r>
    <r>
      <rPr>
        <sz val="10"/>
        <rFont val="ＭＳ ゴシック"/>
        <family val="3"/>
      </rPr>
      <t>＝</t>
    </r>
    <r>
      <rPr>
        <sz val="10"/>
        <rFont val="Arial"/>
        <family val="2"/>
      </rPr>
      <t>(A)</t>
    </r>
  </si>
  <si>
    <r>
      <t>支援対象外経費</t>
    </r>
    <r>
      <rPr>
        <sz val="10"/>
        <rFont val="Arial"/>
        <family val="2"/>
      </rPr>
      <t xml:space="preserve"> (</t>
    </r>
    <r>
      <rPr>
        <sz val="10"/>
        <rFont val="ＭＳ ゴシック"/>
        <family val="3"/>
      </rPr>
      <t>ロ</t>
    </r>
    <r>
      <rPr>
        <sz val="10"/>
        <rFont val="Arial"/>
        <family val="2"/>
      </rPr>
      <t>)</t>
    </r>
    <r>
      <rPr>
        <sz val="10"/>
        <rFont val="ＭＳ ゴシック"/>
        <family val="3"/>
      </rPr>
      <t>＝（</t>
    </r>
    <r>
      <rPr>
        <sz val="10"/>
        <rFont val="Arial"/>
        <family val="2"/>
      </rPr>
      <t>B+C+D</t>
    </r>
    <r>
      <rPr>
        <sz val="10"/>
        <rFont val="ＭＳ ゴシック"/>
        <family val="3"/>
      </rPr>
      <t>）</t>
    </r>
  </si>
  <si>
    <r>
      <t>支出総額</t>
    </r>
    <r>
      <rPr>
        <sz val="10"/>
        <rFont val="Arial"/>
        <family val="2"/>
      </rPr>
      <t xml:space="preserve"> (</t>
    </r>
    <r>
      <rPr>
        <sz val="10"/>
        <rFont val="ＭＳ ゴシック"/>
        <family val="3"/>
      </rPr>
      <t>イ</t>
    </r>
    <r>
      <rPr>
        <sz val="10"/>
        <rFont val="Arial"/>
        <family val="2"/>
      </rPr>
      <t>+</t>
    </r>
    <r>
      <rPr>
        <sz val="10"/>
        <rFont val="ＭＳ ゴシック"/>
        <family val="3"/>
      </rPr>
      <t>ロ</t>
    </r>
    <r>
      <rPr>
        <sz val="10"/>
        <rFont val="Arial"/>
        <family val="2"/>
      </rPr>
      <t>)</t>
    </r>
  </si>
  <si>
    <t>受講した講座に”○”を記入してください。</t>
  </si>
  <si>
    <t>川に学ぶ体験活動の理念</t>
  </si>
  <si>
    <t>川という自然の理解</t>
  </si>
  <si>
    <t>川と人、社会、文化の関わり</t>
  </si>
  <si>
    <t>安全対策について</t>
  </si>
  <si>
    <t>川に学ぶ体験活動の基礎技術</t>
  </si>
  <si>
    <t>対象となる参加者のことを知る</t>
  </si>
  <si>
    <t>川に学ぶ体験活動の指導法</t>
  </si>
  <si>
    <t>プログラム作りの基礎知識</t>
  </si>
  <si>
    <t>トレーナー
コメント欄</t>
  </si>
  <si>
    <t>座学</t>
  </si>
  <si>
    <t>実施年</t>
  </si>
  <si>
    <t>受講者氏名</t>
  </si>
  <si>
    <t>実施日</t>
  </si>
  <si>
    <t>団体名</t>
  </si>
  <si>
    <t>講座名</t>
  </si>
  <si>
    <t>　</t>
  </si>
  <si>
    <t>活動河川名</t>
  </si>
  <si>
    <t>氏名</t>
  </si>
  <si>
    <t>性別</t>
  </si>
  <si>
    <t>〒</t>
  </si>
  <si>
    <t>自宅電話</t>
  </si>
  <si>
    <t>メールアドレス（携帯アドレス不可）</t>
  </si>
  <si>
    <t>生年月日</t>
  </si>
  <si>
    <t>所　属</t>
  </si>
  <si>
    <t>備考</t>
  </si>
  <si>
    <t>19　　年　　月　　日</t>
  </si>
  <si>
    <t>　</t>
  </si>
  <si>
    <t>開催日</t>
  </si>
  <si>
    <t>トレーナー
認定番号</t>
  </si>
  <si>
    <t>【初期設定事項】</t>
  </si>
  <si>
    <t>様式Ｒ－９</t>
  </si>
  <si>
    <t>№</t>
  </si>
  <si>
    <t>活動名：</t>
  </si>
  <si>
    <t>団体名：</t>
  </si>
  <si>
    <t>領収書
ＮＯ</t>
  </si>
  <si>
    <t>日　付</t>
  </si>
  <si>
    <t>項　　目
(領収書但し書き）</t>
  </si>
  <si>
    <t>支払先</t>
  </si>
  <si>
    <t>収入</t>
  </si>
  <si>
    <t>支　出</t>
  </si>
  <si>
    <t>支援対象経費</t>
  </si>
  <si>
    <t>支援対象外経費</t>
  </si>
  <si>
    <t>検算欄</t>
  </si>
  <si>
    <t>RAC
NO</t>
  </si>
  <si>
    <t>金額</t>
  </si>
  <si>
    <t>区分</t>
  </si>
  <si>
    <t>例</t>
  </si>
  <si>
    <t>講師謝金</t>
  </si>
  <si>
    <t>川野 花子</t>
  </si>
  <si>
    <t>合　　　計</t>
  </si>
  <si>
    <t>謝金</t>
  </si>
  <si>
    <t>旅　費</t>
  </si>
  <si>
    <t>印刷製本費</t>
  </si>
  <si>
    <t>通信運搬費</t>
  </si>
  <si>
    <t>借料損料</t>
  </si>
  <si>
    <t>消耗品費</t>
  </si>
  <si>
    <t>様式Ｒ－７</t>
  </si>
  <si>
    <t>総計</t>
  </si>
  <si>
    <t>集計</t>
  </si>
  <si>
    <t>項目</t>
  </si>
  <si>
    <t>項目</t>
  </si>
  <si>
    <t>収入合計</t>
  </si>
  <si>
    <t>支出合計</t>
  </si>
  <si>
    <t>合計 / 金額</t>
  </si>
  <si>
    <t>講座認定番号：</t>
  </si>
  <si>
    <t>支援対象額(②）</t>
  </si>
  <si>
    <t>支援額上限(③）</t>
  </si>
  <si>
    <t>支援決定額（①～③の最も小さい値）</t>
  </si>
  <si>
    <t>役　　職</t>
  </si>
  <si>
    <t>自宅住所
（都道府県）</t>
  </si>
  <si>
    <t>付け、</t>
  </si>
  <si>
    <t>第</t>
  </si>
  <si>
    <t>団体代表者</t>
  </si>
  <si>
    <r>
      <t>■担当</t>
    </r>
    <r>
      <rPr>
        <sz val="10.5"/>
        <rFont val="Arial"/>
        <family val="2"/>
      </rPr>
      <t>RAC</t>
    </r>
    <r>
      <rPr>
        <sz val="10.5"/>
        <rFont val="ＭＳ ゴシック"/>
        <family val="3"/>
      </rPr>
      <t>トレーナー</t>
    </r>
  </si>
  <si>
    <r>
      <t>氏　　名</t>
    </r>
    <r>
      <rPr>
        <vertAlign val="superscript"/>
        <sz val="10.5"/>
        <rFont val="ＭＳ ゴシック"/>
        <family val="3"/>
      </rPr>
      <t>※</t>
    </r>
  </si>
  <si>
    <r>
      <t>所属団体名</t>
    </r>
    <r>
      <rPr>
        <sz val="8"/>
        <rFont val="ＭＳ ゴシック"/>
        <family val="3"/>
      </rPr>
      <t>※</t>
    </r>
  </si>
  <si>
    <t>■活動の実施状況</t>
  </si>
  <si>
    <t>講師・指導者</t>
  </si>
  <si>
    <t>名</t>
  </si>
  <si>
    <t>子供</t>
  </si>
  <si>
    <t>子ども</t>
  </si>
  <si>
    <t>大人</t>
  </si>
  <si>
    <t>参加活動実績</t>
  </si>
  <si>
    <t>当初計画時</t>
  </si>
  <si>
    <t>活動自己評価・今後の課題</t>
  </si>
  <si>
    <r>
      <t>氏　　名</t>
    </r>
    <r>
      <rPr>
        <sz val="8"/>
        <rFont val="ＭＳ ゴシック"/>
        <family val="3"/>
      </rPr>
      <t>※</t>
    </r>
  </si>
  <si>
    <t>住　　所</t>
  </si>
  <si>
    <t>■支払申請（※支援決定を受けた講座のみ）</t>
  </si>
  <si>
    <t>銀行</t>
  </si>
  <si>
    <t>2．振込先</t>
  </si>
  <si>
    <t>1. 支払い申請金額</t>
  </si>
  <si>
    <t>住所</t>
  </si>
  <si>
    <t>団体連絡先</t>
  </si>
  <si>
    <t>氏名</t>
  </si>
  <si>
    <t>ＴＥＬ</t>
  </si>
  <si>
    <t>FAX</t>
  </si>
  <si>
    <t>E-MAIL</t>
  </si>
  <si>
    <t>参加予定数</t>
  </si>
  <si>
    <t>活動実績数</t>
  </si>
  <si>
    <t>認定番号</t>
  </si>
  <si>
    <t>トレーナー</t>
  </si>
  <si>
    <t>講座認定番号</t>
  </si>
  <si>
    <t>登録者数</t>
  </si>
  <si>
    <t>銀行名</t>
  </si>
  <si>
    <t>支店名</t>
  </si>
  <si>
    <t>種別</t>
  </si>
  <si>
    <t>口座番号</t>
  </si>
  <si>
    <t>口座名義</t>
  </si>
  <si>
    <t>こうざめいぎふりがな</t>
  </si>
  <si>
    <t>実施河川</t>
  </si>
  <si>
    <t>実施会場</t>
  </si>
  <si>
    <t>名称</t>
  </si>
  <si>
    <t>TEL</t>
  </si>
  <si>
    <r>
      <t>氏名</t>
    </r>
    <r>
      <rPr>
        <vertAlign val="superscript"/>
        <sz val="10.5"/>
        <rFont val="ＭＳ ゴシック"/>
        <family val="3"/>
      </rPr>
      <t>※</t>
    </r>
  </si>
  <si>
    <t>■担当トレーナー</t>
  </si>
  <si>
    <t>当該講座に関し、担当トレーナーにプログラム内容等の承認を受けたことを証明します。</t>
  </si>
  <si>
    <t>円</t>
  </si>
  <si>
    <t>所属団体</t>
  </si>
  <si>
    <t>担当者・連絡先</t>
  </si>
  <si>
    <t>役職</t>
  </si>
  <si>
    <t>団体ホームページ</t>
  </si>
  <si>
    <t>講師：指導者</t>
  </si>
  <si>
    <t>自宅住所
（市区郡）</t>
  </si>
  <si>
    <t>自宅住所
（市区郡以外）</t>
  </si>
  <si>
    <r>
      <t>開催日時</t>
    </r>
    <r>
      <rPr>
        <sz val="8"/>
        <rFont val="ＭＳ Ｐゴシック"/>
        <family val="3"/>
      </rPr>
      <t>※1</t>
    </r>
  </si>
  <si>
    <t>〒</t>
  </si>
  <si>
    <t>号で、講座開催の決定通知を受けました講座について、</t>
  </si>
  <si>
    <t>下記の通り報告及び登録申請いたします。</t>
  </si>
  <si>
    <t>３．登録者数</t>
  </si>
  <si>
    <t>注２）</t>
  </si>
  <si>
    <t>講座申請時は上記</t>
  </si>
  <si>
    <t>色の欄へ入力ください。</t>
  </si>
  <si>
    <t>色の全ての欄へ入力ください。</t>
  </si>
  <si>
    <t>活動報告時は上記</t>
  </si>
  <si>
    <t>注３)</t>
  </si>
  <si>
    <t>※1―活動報告時に変更のあった場合には修正ください。</t>
  </si>
  <si>
    <t>講座関連書類作成前に上記へ入力ください。</t>
  </si>
  <si>
    <t>3．口座種別</t>
  </si>
  <si>
    <t>4．口座番号</t>
  </si>
  <si>
    <t>5．口座名義フリガナ</t>
  </si>
  <si>
    <t>6．口座名義</t>
  </si>
  <si>
    <t>■担当者の通常の連絡先</t>
  </si>
  <si>
    <t>※実施日は　月/日　を半角で入力ください。</t>
  </si>
  <si>
    <t>注４）</t>
  </si>
  <si>
    <t>講座開催支援が不要な場合は、次の様式は不要です。</t>
  </si>
  <si>
    <t>　様式Ｂ-３、R-7、B-8</t>
  </si>
  <si>
    <t>　</t>
  </si>
  <si>
    <t>説明</t>
  </si>
  <si>
    <t>■担当者の連絡先</t>
  </si>
  <si>
    <t>なお、入力欄は上記</t>
  </si>
  <si>
    <t>色の箇所です。当データ内の他の書式も同じです。</t>
  </si>
  <si>
    <t>記入不要欄</t>
  </si>
  <si>
    <t>トレーナー名</t>
  </si>
  <si>
    <t>トレーナー認定番号</t>
  </si>
  <si>
    <t>開催日時</t>
  </si>
  <si>
    <t>実施河川</t>
  </si>
  <si>
    <t>実施会場名称</t>
  </si>
  <si>
    <t>実施会場〒</t>
  </si>
  <si>
    <t>実施会場TEL</t>
  </si>
  <si>
    <t>担当者氏名</t>
  </si>
  <si>
    <t>担当者所属団体</t>
  </si>
  <si>
    <t>担当者〒</t>
  </si>
  <si>
    <t>担当者住所</t>
  </si>
  <si>
    <t>担当者TEL</t>
  </si>
  <si>
    <t>担当者FAX</t>
  </si>
  <si>
    <t>担当者メール</t>
  </si>
  <si>
    <t>参加者（大人)</t>
  </si>
  <si>
    <t>参加者（子ども）</t>
  </si>
  <si>
    <t>登録者数</t>
  </si>
  <si>
    <t>住所2（市区郡）</t>
  </si>
  <si>
    <t>住所1(都道府県）</t>
  </si>
  <si>
    <t>住所3（町名以下）</t>
  </si>
  <si>
    <t>【様式－１】</t>
  </si>
  <si>
    <t>土木学会 継続教育（ＣＰＤ）プログラム認定 申請書</t>
  </si>
  <si>
    <t>社団法人 土木学会 御中</t>
  </si>
  <si>
    <t>受付番号</t>
  </si>
  <si>
    <t>（事務局記入）</t>
  </si>
  <si>
    <t>プログラム名</t>
  </si>
  <si>
    <t>申請団体名（主催者）</t>
  </si>
  <si>
    <t>特定非営利活動法人川に学ぶ体験活動協議会</t>
  </si>
  <si>
    <t>開始日</t>
  </si>
  <si>
    <t>終了日</t>
  </si>
  <si>
    <r>
      <t>開催時間</t>
    </r>
    <r>
      <rPr>
        <sz val="10.5"/>
        <color indexed="10"/>
        <rFont val="ＭＳ Ｐゴシック"/>
        <family val="3"/>
      </rPr>
      <t>（休憩時間を除く）</t>
    </r>
  </si>
  <si>
    <t>21時間</t>
  </si>
  <si>
    <t>開催場所（都道府県）</t>
  </si>
  <si>
    <t>開催場所（市区郡名）</t>
  </si>
  <si>
    <t>開催場所（会場名）</t>
  </si>
  <si>
    <t>定員</t>
  </si>
  <si>
    <t>20名前後</t>
  </si>
  <si>
    <r>
      <t>プログラムの目標（200文字以内</t>
    </r>
    <r>
      <rPr>
        <sz val="10.5"/>
        <color indexed="10"/>
        <rFont val="ＭＳ Ｐゴシック"/>
        <family val="3"/>
      </rPr>
      <t>※厳守</t>
    </r>
    <r>
      <rPr>
        <sz val="10.5"/>
        <rFont val="ＭＳ Ｐゴシック"/>
        <family val="3"/>
      </rPr>
      <t>)</t>
    </r>
  </si>
  <si>
    <t>川に関する多くの知識を持ち、楽しく安全に川との接し方を教える「川の指導者」の養成を行います。当講座を修了した方々は、「川に学ぶ社会」を創造するため、川の魅力とその本来の姿、川の作法を守ってきた先人の知恵を受け継ぎ、広く多くの人に伝えることのできる川の専門家として、自治体の事業や河川管理業務など各方面で活躍しています。</t>
  </si>
  <si>
    <r>
      <t>プログラムの内容（講師と演題）</t>
    </r>
    <r>
      <rPr>
        <sz val="10.5"/>
        <color indexed="10"/>
        <rFont val="ＭＳ Ｐゴシック"/>
        <family val="3"/>
      </rPr>
      <t>※必須</t>
    </r>
  </si>
  <si>
    <t>・カリキュラムは次の8科目―川に学ぶ体験活動の理念（2H）、川に学ぶ体験活動の指導法（4H）、川という自然の理解（3H）、川と人社会文化との関わり（3H）、参加者を知る（2H）、プログラム作りの基礎知識（1H）、安全対策について（4H）、川に学ぶ体験活動の基礎技術（3H）　　
・講師は原則として各分野で10年以上の経験を有する方々がそれぞれ担当します。</t>
  </si>
  <si>
    <t>プログラムのレベル（※１）</t>
  </si>
  <si>
    <t>初級</t>
  </si>
  <si>
    <t>教育分野（※２）</t>
  </si>
  <si>
    <t>Ｃ</t>
  </si>
  <si>
    <t>プログラムの形態（※３）</t>
  </si>
  <si>
    <t>研修会</t>
  </si>
  <si>
    <t>CPD単位</t>
  </si>
  <si>
    <t>料金</t>
  </si>
  <si>
    <t>詳細情報掲載先HPのURL</t>
  </si>
  <si>
    <t>http://www.rac.gr.jp/03activeRAC/kouzayotei-sidosya01.html</t>
  </si>
  <si>
    <t>その他</t>
  </si>
  <si>
    <t>■ プログラム情報検索サイトへの掲載</t>
  </si>
  <si>
    <t>●希望する  ○希望しない  ※2005年7月1日以降申請分から掲載は有料</t>
  </si>
  <si>
    <t>■ CPDマークの送付（jpegファイル）</t>
  </si>
  <si>
    <t xml:space="preserve">●希望する  ○希望しない  </t>
  </si>
  <si>
    <t>■ 申請責任者名</t>
  </si>
  <si>
    <t>上野　豊</t>
  </si>
  <si>
    <t>■ 担当者名</t>
  </si>
  <si>
    <t>斉藤　隆</t>
  </si>
  <si>
    <t>■ 電話番号</t>
  </si>
  <si>
    <t>03-5542-7577</t>
  </si>
  <si>
    <r>
      <t>〔許可条件〕
１．原則として、主催者は官公庁等、公益法人またはこれに準ずる団体であること。
２．本会の継続教育プログラムとしてふさわしい内容と講師を含んだものであること。
〔留意事項〕
１．実際のプログラムが認定申請時の内容と齟齬がある場合には、認定を取り消す場合もあります。
２</t>
    </r>
    <r>
      <rPr>
        <sz val="10"/>
        <color indexed="10"/>
        <rFont val="ＭＳ Ｐゴシック"/>
        <family val="3"/>
      </rPr>
      <t>．認定プログラムについては、主催者が希望される場合は、建設系ＣＰＤ協議会の「ＣＰＤプログラム情報検索サイト」※４
    に掲載します。ただし、2005年7月1日以降申請分から有料となります。（1件につき、3,000円をご負担いただきます。）</t>
    </r>
    <r>
      <rPr>
        <sz val="10"/>
        <rFont val="ＭＳ Ｐゴシック"/>
        <family val="3"/>
      </rPr>
      <t xml:space="preserve">
３．申請書の作成にあたっては、別シートの入力例を参考にして下さい。
※１：上級、中級、初級から選択して下さい。複数選択も可能です。
※２：「教育分野」シートに記載された「教育分野及び内容」から最大3つまで選択し、「記号」を入力して下さい。
※３：講習会、研修会、セミナー、講演会、報告会、シンポジウム、フォーラム、研究会、ワークショップなどから適宜選択して下さい。</t>
    </r>
  </si>
  <si>
    <t>※４：建設系CPD協議会のサイトはこちら→</t>
  </si>
  <si>
    <t>http://www.cpd-ccesa.org/</t>
  </si>
  <si>
    <t>川の体験活動指導者養成講座（RACリーダー）</t>
  </si>
  <si>
    <t>受講料</t>
  </si>
  <si>
    <r>
      <t>CPD登録</t>
    </r>
    <r>
      <rPr>
        <sz val="9"/>
        <rFont val="ＭＳ Ｐゴシック"/>
        <family val="3"/>
      </rPr>
      <t>※2</t>
    </r>
    <r>
      <rPr>
        <sz val="11"/>
        <rFont val="ＭＳ Ｐゴシック"/>
        <family val="3"/>
      </rPr>
      <t>を行う</t>
    </r>
  </si>
  <si>
    <r>
      <t>支払申請</t>
    </r>
    <r>
      <rPr>
        <sz val="9"/>
        <rFont val="ＭＳ Ｐゴシック"/>
        <family val="3"/>
      </rPr>
      <t>※3</t>
    </r>
  </si>
  <si>
    <t>注１）</t>
  </si>
  <si>
    <t>※3―支援講座のみ入力ください。</t>
  </si>
  <si>
    <t>列1</t>
  </si>
  <si>
    <t>はい</t>
  </si>
  <si>
    <t>いいえ</t>
  </si>
  <si>
    <t>※2―土木学会のＣＰＤ登録を行う場合は手数料として7000円必要です。登録を行う場合は「はい」を選択ください。</t>
  </si>
  <si>
    <t>支援基本額(②）</t>
  </si>
  <si>
    <t>支援基本額(①）</t>
  </si>
  <si>
    <t>支援対象額（支出合計－収入合計）(①)</t>
  </si>
  <si>
    <t>旅　費</t>
  </si>
  <si>
    <t>支援対象経費計（④）</t>
  </si>
  <si>
    <t>開催申請日</t>
  </si>
  <si>
    <t>修了申請日</t>
  </si>
  <si>
    <t>講座資料発送先</t>
  </si>
  <si>
    <t>資料到着日</t>
  </si>
  <si>
    <t>受取人氏名</t>
  </si>
  <si>
    <t>発送先</t>
  </si>
  <si>
    <t>下記住所</t>
  </si>
  <si>
    <t>（※着払・午前指定にて発送）</t>
  </si>
  <si>
    <t>収支計算書（・収支簿）</t>
  </si>
  <si>
    <t xml:space="preserve">       また、プログラム（科目ごとに何時から何時までというスケジュール）を添付下さい。</t>
  </si>
  <si>
    <t>資料発送先</t>
  </si>
  <si>
    <t>資料_TEL</t>
  </si>
  <si>
    <t>資料_住所</t>
  </si>
  <si>
    <t>資料_〒</t>
  </si>
  <si>
    <t>資料_受取人</t>
  </si>
  <si>
    <t>資料_到着日</t>
  </si>
  <si>
    <t>実施会場住所_1</t>
  </si>
  <si>
    <t>実施会場住所_2</t>
  </si>
  <si>
    <t>■受講者募集について</t>
  </si>
  <si>
    <t>※ＲＡＣのホームページ等にても募集を行いますので、下記にお誘い用の一文をご記入下さい。</t>
  </si>
  <si>
    <t>実施日時</t>
  </si>
  <si>
    <t>プログラム</t>
  </si>
  <si>
    <t>講師</t>
  </si>
  <si>
    <t>プログラム</t>
  </si>
  <si>
    <r>
      <t xml:space="preserve">時間帯
</t>
    </r>
    <r>
      <rPr>
        <sz val="8"/>
        <rFont val="ＭＳ Ｐゴシック"/>
        <family val="3"/>
      </rPr>
      <t>（例10:00～11:00）</t>
    </r>
  </si>
  <si>
    <t>講座PR</t>
  </si>
  <si>
    <t>支援予定額（①～④の最も小さい値）</t>
  </si>
  <si>
    <r>
      <t>20</t>
    </r>
    <r>
      <rPr>
        <sz val="11"/>
        <rFont val="ＭＳ Ｐゴシック"/>
        <family val="3"/>
      </rPr>
      <t>14</t>
    </r>
    <r>
      <rPr>
        <sz val="11"/>
        <rFont val="ＭＳ Ｐゴシック"/>
        <family val="3"/>
      </rPr>
      <t>.</t>
    </r>
    <r>
      <rPr>
        <sz val="11"/>
        <rFont val="ＭＳ Ｐゴシック"/>
        <family val="3"/>
      </rPr>
      <t>7</t>
    </r>
    <r>
      <rPr>
        <sz val="11"/>
        <rFont val="ＭＳ Ｐゴシック"/>
        <family val="3"/>
      </rPr>
      <t>.23</t>
    </r>
  </si>
  <si>
    <t>(4)</t>
  </si>
  <si>
    <t>(5)</t>
  </si>
  <si>
    <t>※上記の必要時間の括弧内数字はRACリーダー養成講座の履修時間数です。</t>
  </si>
  <si>
    <t>(1)</t>
  </si>
  <si>
    <t>(2)</t>
  </si>
  <si>
    <t>(3)</t>
  </si>
  <si>
    <t>1</t>
  </si>
  <si>
    <t>２</t>
  </si>
  <si>
    <t>-</t>
  </si>
  <si>
    <t>　(1)</t>
  </si>
  <si>
    <t>※アシスタントリーダーのカリキュラムに該当する科目及び時間（薄黄色箇所）及び内容は必ず記入してください。それ以外のリーダー講座対応カリキュラムを字資する場合も記入ください。</t>
  </si>
  <si>
    <t>様式SL-0</t>
  </si>
  <si>
    <t>様式SL－１</t>
  </si>
  <si>
    <t>様式SL-2</t>
  </si>
  <si>
    <t>様式SL－３</t>
  </si>
  <si>
    <t>様式SL－５</t>
  </si>
  <si>
    <t>様式SL-６</t>
  </si>
  <si>
    <r>
      <t>様式</t>
    </r>
    <r>
      <rPr>
        <sz val="10"/>
        <rFont val="Arial"/>
        <family val="2"/>
      </rPr>
      <t>SL</t>
    </r>
    <r>
      <rPr>
        <sz val="10"/>
        <rFont val="ＭＳ ゴシック"/>
        <family val="3"/>
      </rPr>
      <t>－</t>
    </r>
    <r>
      <rPr>
        <sz val="10"/>
        <rFont val="Arial"/>
        <family val="2"/>
      </rPr>
      <t>8</t>
    </r>
  </si>
  <si>
    <r>
      <t>RAC</t>
    </r>
    <r>
      <rPr>
        <b/>
        <sz val="14"/>
        <rFont val="ＭＳ ゴシック"/>
        <family val="3"/>
      </rPr>
      <t>学校リーダー養成講座　開催申請書</t>
    </r>
    <r>
      <rPr>
        <b/>
        <sz val="14"/>
        <rFont val="Arial"/>
        <family val="2"/>
      </rPr>
      <t xml:space="preserve"> </t>
    </r>
  </si>
  <si>
    <r>
      <t>RAC</t>
    </r>
    <r>
      <rPr>
        <sz val="10.5"/>
        <rFont val="ＭＳ ゴシック"/>
        <family val="3"/>
      </rPr>
      <t>学校リーダー養成講座を開催したく、下記の通り申請します。</t>
    </r>
  </si>
  <si>
    <r>
      <t>RAC</t>
    </r>
    <r>
      <rPr>
        <b/>
        <sz val="14"/>
        <rFont val="ＭＳ ゴシック"/>
        <family val="3"/>
      </rPr>
      <t>学校リーダー養成講座　活動実績報告書</t>
    </r>
    <r>
      <rPr>
        <b/>
        <sz val="14"/>
        <rFont val="Arial"/>
        <family val="2"/>
      </rPr>
      <t xml:space="preserve"> </t>
    </r>
  </si>
  <si>
    <t xml:space="preserve">２ </t>
  </si>
  <si>
    <t>2</t>
  </si>
  <si>
    <t>合計</t>
  </si>
  <si>
    <t>３</t>
  </si>
  <si>
    <t>４</t>
  </si>
  <si>
    <t>７</t>
  </si>
  <si>
    <t>（RACリーダー合計）</t>
  </si>
  <si>
    <t>開催団体名</t>
  </si>
  <si>
    <t>主な経費負担者</t>
  </si>
  <si>
    <t>注５）</t>
  </si>
  <si>
    <t>「申請団体名」の欄にはＲＡＣ会員団体で指導者養成団体名を記入し、「開催団体名」の欄には実際に講座を主催する団体名（例―河川管理者から依頼の場合はその河川管理者名）を記入ください。</t>
  </si>
  <si>
    <t>申請団体名　※1</t>
  </si>
  <si>
    <t>６．開催団体名　※1</t>
  </si>
  <si>
    <t>７．主な経費負担者</t>
  </si>
  <si>
    <t>※1―「申請団体名」の欄にはＲＡＣ会員団体で指導者養成団体名を記入し、「開催団体名」の欄には実際に講座を主催する団体名（例―河川管理者から依頼の場合はその河川管理者名）を記入ください。</t>
  </si>
  <si>
    <r>
      <t>開催団体名</t>
    </r>
    <r>
      <rPr>
        <b/>
        <sz val="8"/>
        <rFont val="ＭＳ Ｐゴシック"/>
        <family val="3"/>
      </rPr>
      <t>※5</t>
    </r>
  </si>
  <si>
    <t>受講者</t>
  </si>
  <si>
    <t>申請団体</t>
  </si>
  <si>
    <t>開催団体</t>
  </si>
  <si>
    <t>その他（　　　　　　　　　　　　　）</t>
  </si>
  <si>
    <t>令和</t>
  </si>
  <si>
    <t>元</t>
  </si>
  <si>
    <r>
      <t>代表理事</t>
    </r>
    <r>
      <rPr>
        <sz val="11"/>
        <rFont val="Arial"/>
        <family val="2"/>
      </rPr>
      <t xml:space="preserve">  </t>
    </r>
    <r>
      <rPr>
        <sz val="11"/>
        <rFont val="ＭＳ ゴシック"/>
        <family val="3"/>
      </rPr>
      <t>宮尾　博一</t>
    </r>
    <r>
      <rPr>
        <sz val="11"/>
        <rFont val="Arial"/>
        <family val="2"/>
      </rPr>
      <t xml:space="preserve"> </t>
    </r>
    <r>
      <rPr>
        <sz val="11"/>
        <rFont val="ＭＳ ゴシック"/>
        <family val="3"/>
      </rPr>
      <t>殿</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</si>
</sst>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m/d;@"/>
    <numFmt numFmtId="179" formatCode="[$-411]ggge&quot;年&quot;m&quot;月&quot;d&quot;日&quot;;@"/>
    <numFmt numFmtId="180" formatCode="yyyy/m/d;@"/>
    <numFmt numFmtId="181" formatCode="&quot;Yes&quot;;&quot;Yes&quot;;&quot;No&quot;"/>
    <numFmt numFmtId="182" formatCode="&quot;True&quot;;&quot;True&quot;;&quot;False&quot;"/>
    <numFmt numFmtId="183" formatCode="&quot;On&quot;;&quot;On&quot;;&quot;Off&quot;"/>
    <numFmt numFmtId="184" formatCode="[$€-2]\ #,##0.00_);[Red]\([$€-2]\ #,##0.00\)"/>
  </numFmts>
  <fonts count="77">
    <font>
      <sz val="11"/>
      <name val="ＭＳ Ｐゴシック"/>
      <family val="3"/>
    </font>
    <font>
      <sz val="11"/>
      <color indexed="8"/>
      <name val="ＭＳ Ｐゴシック"/>
      <family val="3"/>
    </font>
    <font>
      <sz val="10"/>
      <name val="ＭＳ ゴシック"/>
      <family val="3"/>
    </font>
    <font>
      <sz val="10"/>
      <name val="Arial"/>
      <family val="2"/>
    </font>
    <font>
      <b/>
      <sz val="14"/>
      <name val="Arial"/>
      <family val="2"/>
    </font>
    <font>
      <b/>
      <sz val="14"/>
      <name val="ＭＳ ゴシック"/>
      <family val="3"/>
    </font>
    <font>
      <sz val="10"/>
      <name val="Times New Roman"/>
      <family val="1"/>
    </font>
    <font>
      <sz val="11"/>
      <name val="ＭＳ ゴシック"/>
      <family val="3"/>
    </font>
    <font>
      <sz val="11"/>
      <name val="Arial"/>
      <family val="2"/>
    </font>
    <font>
      <vertAlign val="superscript"/>
      <sz val="10.5"/>
      <name val="ＭＳ ゴシック"/>
      <family val="3"/>
    </font>
    <font>
      <sz val="10.5"/>
      <name val="Arial"/>
      <family val="2"/>
    </font>
    <font>
      <sz val="10.5"/>
      <name val="ＭＳ ゴシック"/>
      <family val="3"/>
    </font>
    <font>
      <sz val="12"/>
      <name val="ＭＳ ゴシック"/>
      <family val="3"/>
    </font>
    <font>
      <vertAlign val="superscript"/>
      <sz val="10.5"/>
      <name val="Arial"/>
      <family val="2"/>
    </font>
    <font>
      <sz val="8"/>
      <name val="ＭＳ ゴシック"/>
      <family val="3"/>
    </font>
    <font>
      <sz val="9"/>
      <name val="Arial"/>
      <family val="2"/>
    </font>
    <font>
      <sz val="9"/>
      <name val="ＭＳ ゴシック"/>
      <family val="3"/>
    </font>
    <font>
      <sz val="6"/>
      <name val="ＭＳ Ｐゴシック"/>
      <family val="3"/>
    </font>
    <font>
      <sz val="10.5"/>
      <name val="ＭＳ Ｐゴシック"/>
      <family val="3"/>
    </font>
    <font>
      <b/>
      <sz val="11"/>
      <name val="ＭＳ Ｐゴシック"/>
      <family val="3"/>
    </font>
    <font>
      <sz val="6"/>
      <name val="ＭＳ ゴシック"/>
      <family val="3"/>
    </font>
    <font>
      <b/>
      <sz val="9"/>
      <name val="ＭＳ Ｐゴシック"/>
      <family val="3"/>
    </font>
    <font>
      <sz val="9"/>
      <name val="ＭＳ Ｐゴシック"/>
      <family val="3"/>
    </font>
    <font>
      <sz val="12"/>
      <name val="Osaka"/>
      <family val="3"/>
    </font>
    <font>
      <sz val="6"/>
      <name val="Osaka"/>
      <family val="3"/>
    </font>
    <font>
      <sz val="11"/>
      <name val="ＭＳ 明朝"/>
      <family val="1"/>
    </font>
    <font>
      <sz val="12"/>
      <name val="ＭＳ Ｐゴシック"/>
      <family val="3"/>
    </font>
    <font>
      <sz val="18"/>
      <name val="ＭＳ Ｐゴシック"/>
      <family val="3"/>
    </font>
    <font>
      <sz val="11"/>
      <color indexed="10"/>
      <name val="ＭＳ Ｐゴシック"/>
      <family val="3"/>
    </font>
    <font>
      <sz val="14"/>
      <name val="Arial"/>
      <family val="2"/>
    </font>
    <font>
      <b/>
      <sz val="12"/>
      <name val="ＭＳ Ｐゴシック"/>
      <family val="3"/>
    </font>
    <font>
      <u val="single"/>
      <sz val="11"/>
      <color indexed="12"/>
      <name val="ＭＳ Ｐゴシック"/>
      <family val="3"/>
    </font>
    <font>
      <b/>
      <sz val="10.5"/>
      <name val="ＭＳ ゴシック"/>
      <family val="3"/>
    </font>
    <font>
      <sz val="10"/>
      <name val="ＭＳ Ｐ明朝"/>
      <family val="1"/>
    </font>
    <font>
      <sz val="8"/>
      <name val="ＭＳ Ｐゴシック"/>
      <family val="3"/>
    </font>
    <font>
      <sz val="10"/>
      <name val="ＭＳ Ｐゴシック"/>
      <family val="3"/>
    </font>
    <font>
      <sz val="6"/>
      <name val="ＭＳ 明朝"/>
      <family val="1"/>
    </font>
    <font>
      <sz val="10.5"/>
      <color indexed="10"/>
      <name val="ＭＳ Ｐゴシック"/>
      <family val="3"/>
    </font>
    <font>
      <sz val="10"/>
      <color indexed="10"/>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33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21"/>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medium"/>
      <right/>
      <top style="medium"/>
      <bottom style="medium"/>
    </border>
    <border>
      <left/>
      <right style="medium"/>
      <top style="medium"/>
      <bottom style="medium"/>
    </border>
    <border>
      <left style="medium"/>
      <right style="medium"/>
      <top style="medium"/>
      <bottom style="medium"/>
    </border>
    <border>
      <left style="medium"/>
      <right/>
      <top style="medium"/>
      <bottom/>
    </border>
    <border>
      <left/>
      <right style="thin"/>
      <top style="medium"/>
      <bottom/>
    </border>
    <border>
      <left style="thin"/>
      <right style="thin"/>
      <top style="medium"/>
      <bottom style="thin"/>
    </border>
    <border>
      <left style="medium"/>
      <right/>
      <top/>
      <bottom style="medium"/>
    </border>
    <border>
      <left/>
      <right style="thin"/>
      <top/>
      <bottom style="medium"/>
    </border>
    <border>
      <left style="thin"/>
      <right style="thin"/>
      <top style="thin"/>
      <bottom style="medium"/>
    </border>
    <border>
      <left style="medium"/>
      <right style="thin"/>
      <top/>
      <bottom/>
    </border>
    <border>
      <left style="thin"/>
      <right style="thin"/>
      <top/>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medium"/>
      <right style="thin"/>
      <top/>
      <bottom style="thin"/>
    </border>
    <border>
      <left style="medium"/>
      <right/>
      <top style="thin"/>
      <bottom style="medium"/>
    </border>
    <border>
      <left style="thin"/>
      <right style="medium"/>
      <top style="thin"/>
      <bottom style="medium"/>
    </border>
    <border>
      <left style="thin"/>
      <right/>
      <top style="medium"/>
      <bottom style="thin"/>
    </border>
    <border>
      <left style="thin"/>
      <right style="medium"/>
      <top style="medium"/>
      <bottom style="thin"/>
    </border>
    <border>
      <left style="medium"/>
      <right/>
      <top/>
      <bottom/>
    </border>
    <border>
      <left/>
      <right style="thin"/>
      <top/>
      <bottom/>
    </border>
    <border>
      <left style="thin"/>
      <right style="thin"/>
      <top style="thin"/>
      <bottom style="thin"/>
    </border>
    <border>
      <left style="thin"/>
      <right/>
      <top style="thin"/>
      <bottom style="thin"/>
    </border>
    <border>
      <left style="thin"/>
      <right style="medium"/>
      <top style="thin"/>
      <bottom style="thin"/>
    </border>
    <border>
      <left style="medium"/>
      <right/>
      <top/>
      <bottom style="thin"/>
    </border>
    <border>
      <left/>
      <right style="thin"/>
      <top/>
      <bottom style="thin"/>
    </border>
    <border>
      <left style="thin"/>
      <right style="hair"/>
      <top style="thin"/>
      <bottom style="thin"/>
    </border>
    <border>
      <left style="hair"/>
      <right style="hair"/>
      <top style="thin"/>
      <bottom style="thin"/>
    </border>
    <border>
      <left style="medium"/>
      <right style="thin"/>
      <top/>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top/>
      <bottom style="thin"/>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hair"/>
      <right style="thin"/>
      <top style="thin"/>
      <bottom style="thin"/>
    </border>
    <border>
      <left style="double"/>
      <right style="double"/>
      <top style="double"/>
      <bottom style="double"/>
    </border>
    <border>
      <left/>
      <right/>
      <top style="thin"/>
      <bottom style="thin"/>
    </border>
    <border>
      <left/>
      <right style="thin"/>
      <top style="thin"/>
      <bottom style="thin"/>
    </border>
    <border>
      <left/>
      <right style="thin"/>
      <top style="thin"/>
      <bottom/>
    </border>
    <border>
      <left/>
      <right/>
      <top style="thin">
        <color indexed="55"/>
      </top>
      <bottom style="thin">
        <color indexed="55"/>
      </bottom>
    </border>
    <border>
      <left style="thin"/>
      <right/>
      <top style="thin"/>
      <bottom/>
    </border>
    <border>
      <left/>
      <right/>
      <top style="thin"/>
      <bottom/>
    </border>
    <border>
      <left style="hair"/>
      <right style="thin"/>
      <top style="thin"/>
      <bottom/>
    </border>
    <border>
      <left style="thin"/>
      <right/>
      <top/>
      <bottom style="thin"/>
    </border>
    <border>
      <left style="thin"/>
      <right/>
      <top/>
      <bottom/>
    </border>
    <border>
      <left style="hair"/>
      <right style="thin"/>
      <top/>
      <bottom/>
    </border>
    <border>
      <left/>
      <right style="thin">
        <color indexed="55"/>
      </right>
      <top style="thin">
        <color indexed="55"/>
      </top>
      <bottom style="thin">
        <color indexed="55"/>
      </bottom>
    </border>
    <border>
      <left style="thin">
        <color indexed="55"/>
      </left>
      <right/>
      <top style="thin">
        <color indexed="55"/>
      </top>
      <bottom style="thin">
        <color indexed="55"/>
      </bottom>
    </border>
    <border>
      <left style="thin"/>
      <right style="medium"/>
      <top/>
      <bottom style="thin"/>
    </border>
    <border>
      <left style="thin"/>
      <right style="hair"/>
      <top/>
      <bottom style="thin"/>
    </border>
    <border>
      <left style="thin"/>
      <right style="medium"/>
      <top style="thin"/>
      <bottom style="hair"/>
    </border>
    <border>
      <left style="thin"/>
      <right style="medium"/>
      <top style="hair"/>
      <bottom style="hair"/>
    </border>
    <border>
      <left style="thin"/>
      <right style="thin"/>
      <top style="double"/>
      <bottom style="thin"/>
    </border>
    <border>
      <left style="thin"/>
      <right style="thin"/>
      <top style="thin"/>
      <bottom style="double"/>
    </border>
    <border>
      <left style="double"/>
      <right/>
      <top/>
      <bottom style="double"/>
    </border>
    <border>
      <left/>
      <right style="double"/>
      <top/>
      <bottom style="double"/>
    </border>
    <border>
      <left style="medium"/>
      <right/>
      <top style="thin"/>
      <bottom style="thin"/>
    </border>
    <border>
      <left/>
      <right/>
      <top style="thin"/>
      <bottom style="medium"/>
    </border>
    <border>
      <left style="thin">
        <color indexed="8"/>
      </left>
      <right/>
      <top/>
      <bottom/>
    </border>
    <border>
      <left style="thin">
        <color indexed="8"/>
      </left>
      <right style="thin">
        <color indexed="8"/>
      </right>
      <top/>
      <bottom/>
    </border>
    <border>
      <left/>
      <right/>
      <top style="medium"/>
      <bottom/>
    </border>
    <border>
      <left/>
      <right style="medium"/>
      <top style="medium"/>
      <bottom/>
    </border>
    <border>
      <left style="thin">
        <color theme="3" tint="0.3999499976634979"/>
      </left>
      <right style="thin">
        <color theme="3" tint="0.3999499976634979"/>
      </right>
      <top style="thin">
        <color theme="3" tint="0.3999499976634979"/>
      </top>
      <bottom style="thin">
        <color theme="3" tint="0.3999499976634979"/>
      </bottom>
    </border>
    <border>
      <left style="hair"/>
      <right/>
      <top style="thin"/>
      <bottom style="thin"/>
    </border>
    <border>
      <left style="hair"/>
      <right/>
      <top style="thin"/>
      <bottom style="medium"/>
    </border>
    <border>
      <left style="thin"/>
      <right style="medium"/>
      <top style="thin"/>
      <bottom/>
    </border>
    <border>
      <left style="thin"/>
      <right style="medium"/>
      <top style="thin"/>
      <bottom style="double"/>
    </border>
    <border>
      <left style="thin"/>
      <right style="thin"/>
      <top>
        <color indexed="63"/>
      </top>
      <bottom style="hair"/>
    </border>
    <border>
      <left style="thin"/>
      <right style="thin"/>
      <top style="hair"/>
      <bottom style="thin"/>
    </border>
    <border>
      <left style="thin"/>
      <right style="medium"/>
      <top style="hair"/>
      <bottom style="thin"/>
    </border>
    <border>
      <left style="thin"/>
      <right style="thin"/>
      <top style="hair"/>
      <bottom/>
    </border>
    <border>
      <left style="thin"/>
      <right style="medium"/>
      <top style="hair"/>
      <bottom/>
    </border>
    <border>
      <left style="hair"/>
      <right style="hair"/>
      <top/>
      <bottom style="thin"/>
    </border>
    <border>
      <left style="hair"/>
      <right/>
      <top/>
      <bottom style="thin"/>
    </border>
    <border>
      <left style="hair"/>
      <right style="thin"/>
      <top/>
      <bottom style="thin"/>
    </border>
    <border>
      <left style="medium"/>
      <right>
        <color indexed="63"/>
      </right>
      <top style="thin"/>
      <bottom>
        <color indexed="63"/>
      </bottom>
    </border>
    <border>
      <left/>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right style="medium"/>
      <top/>
      <bottom/>
    </border>
    <border>
      <left/>
      <right/>
      <top/>
      <bottom style="medium"/>
    </border>
    <border>
      <left/>
      <right style="medium"/>
      <top/>
      <bottom style="medium"/>
    </border>
    <border>
      <left/>
      <right style="medium"/>
      <top style="thin"/>
      <bottom/>
    </border>
    <border>
      <left/>
      <right style="medium"/>
      <top/>
      <bottom style="thin"/>
    </border>
    <border>
      <left/>
      <right style="medium"/>
      <top style="thin"/>
      <bottom style="thin"/>
    </border>
    <border>
      <left/>
      <right/>
      <top style="medium"/>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thin"/>
      <top/>
      <bottom style="double"/>
    </border>
    <border>
      <left style="thin">
        <color indexed="55"/>
      </left>
      <right/>
      <top style="thin">
        <color indexed="55"/>
      </top>
      <bottom/>
    </border>
    <border>
      <left/>
      <right/>
      <top style="thin">
        <color indexed="55"/>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right style="thin">
        <color indexed="55"/>
      </right>
      <top/>
      <bottom style="thin">
        <color indexed="55"/>
      </bottom>
    </border>
    <border>
      <left/>
      <right style="thin"/>
      <top style="medium"/>
      <bottom style="medium"/>
    </border>
    <border>
      <left/>
      <right/>
      <top style="medium"/>
      <bottom style="thin"/>
    </border>
    <border>
      <left/>
      <right style="thin"/>
      <top style="medium"/>
      <bottom style="thin"/>
    </border>
    <border>
      <left style="medium"/>
      <right/>
      <top style="medium"/>
      <bottom style="thin"/>
    </border>
    <border>
      <left style="double"/>
      <right/>
      <top style="double"/>
      <bottom/>
    </border>
    <border>
      <left/>
      <right style="double"/>
      <top style="double"/>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25" fillId="0" borderId="0">
      <alignment/>
      <protection/>
    </xf>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726">
    <xf numFmtId="0" fontId="0" fillId="0" borderId="0" xfId="0" applyAlignment="1">
      <alignment vertical="center"/>
    </xf>
    <xf numFmtId="0" fontId="2" fillId="0" borderId="0" xfId="0" applyFont="1" applyAlignment="1">
      <alignment horizontal="justify" vertical="center"/>
    </xf>
    <xf numFmtId="0" fontId="4"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justify" vertical="center"/>
    </xf>
    <xf numFmtId="0" fontId="8" fillId="0" borderId="0" xfId="0" applyFont="1" applyAlignment="1">
      <alignment horizontal="justify" vertical="top" wrapText="1"/>
    </xf>
    <xf numFmtId="0" fontId="6" fillId="0" borderId="0" xfId="0" applyFont="1" applyAlignment="1">
      <alignment vertical="center" wrapText="1"/>
    </xf>
    <xf numFmtId="0" fontId="10" fillId="0" borderId="0" xfId="0" applyFont="1" applyAlignment="1">
      <alignment horizontal="justify" vertical="center"/>
    </xf>
    <xf numFmtId="0" fontId="0" fillId="0" borderId="0" xfId="0" applyFont="1" applyAlignment="1">
      <alignment horizontal="center" vertical="top" wrapText="1"/>
    </xf>
    <xf numFmtId="0" fontId="7" fillId="0" borderId="0" xfId="0" applyFont="1" applyAlignment="1">
      <alignment vertical="top" wrapText="1"/>
    </xf>
    <xf numFmtId="0" fontId="1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0" fontId="10" fillId="0" borderId="0" xfId="0" applyFont="1" applyBorder="1" applyAlignment="1">
      <alignment vertical="top" wrapText="1"/>
    </xf>
    <xf numFmtId="0" fontId="7" fillId="0" borderId="0" xfId="0" applyFont="1" applyAlignment="1">
      <alignment horizontal="left" vertical="center" wrapText="1"/>
    </xf>
    <xf numFmtId="0" fontId="19" fillId="0" borderId="0" xfId="0" applyFont="1" applyAlignment="1">
      <alignment vertical="center"/>
    </xf>
    <xf numFmtId="0" fontId="0" fillId="0" borderId="10"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0" fillId="0" borderId="11" xfId="0" applyBorder="1"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horizontal="centerContinuous"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horizontal="center" vertical="top"/>
    </xf>
    <xf numFmtId="0" fontId="0" fillId="0" borderId="20" xfId="0" applyBorder="1" applyAlignment="1">
      <alignment vertical="top"/>
    </xf>
    <xf numFmtId="0" fontId="0" fillId="0" borderId="21" xfId="0" applyBorder="1" applyAlignment="1">
      <alignment horizontal="right" vertical="top"/>
    </xf>
    <xf numFmtId="0" fontId="0" fillId="33" borderId="21" xfId="0" applyFill="1" applyBorder="1" applyAlignment="1">
      <alignment horizontal="center" vertical="top"/>
    </xf>
    <xf numFmtId="0" fontId="0" fillId="0" borderId="22" xfId="0" applyBorder="1" applyAlignment="1">
      <alignment vertical="top"/>
    </xf>
    <xf numFmtId="0" fontId="0" fillId="0" borderId="23" xfId="0" applyBorder="1" applyAlignment="1">
      <alignment horizontal="left" vertical="top" wrapText="1"/>
    </xf>
    <xf numFmtId="0" fontId="0" fillId="0" borderId="23" xfId="0" applyBorder="1" applyAlignment="1">
      <alignment horizontal="right" vertical="top"/>
    </xf>
    <xf numFmtId="0" fontId="0" fillId="33" borderId="24" xfId="0" applyFill="1" applyBorder="1" applyAlignment="1">
      <alignment horizontal="center" vertical="top"/>
    </xf>
    <xf numFmtId="0" fontId="0" fillId="0" borderId="25" xfId="0" applyBorder="1" applyAlignment="1">
      <alignment horizontal="right" vertical="top"/>
    </xf>
    <xf numFmtId="0" fontId="0" fillId="34" borderId="26" xfId="0" applyFill="1" applyBorder="1" applyAlignment="1">
      <alignment horizontal="center" vertical="top"/>
    </xf>
    <xf numFmtId="0" fontId="0" fillId="0" borderId="27" xfId="0" applyBorder="1" applyAlignment="1">
      <alignment vertical="top"/>
    </xf>
    <xf numFmtId="0" fontId="0" fillId="0" borderId="28" xfId="0" applyBorder="1" applyAlignment="1">
      <alignment vertical="top"/>
    </xf>
    <xf numFmtId="0" fontId="0" fillId="0" borderId="19" xfId="0" applyBorder="1" applyAlignment="1">
      <alignment horizontal="right" vertical="top"/>
    </xf>
    <xf numFmtId="0" fontId="0" fillId="0" borderId="19" xfId="0" applyBorder="1" applyAlignment="1">
      <alignment vertical="top"/>
    </xf>
    <xf numFmtId="14" fontId="0" fillId="0" borderId="19" xfId="0" applyNumberFormat="1" applyBorder="1" applyAlignment="1">
      <alignment horizontal="left" vertical="top" wrapText="1"/>
    </xf>
    <xf numFmtId="0" fontId="0" fillId="0" borderId="19" xfId="0" applyBorder="1" applyAlignment="1">
      <alignment horizontal="left" vertical="top" wrapText="1"/>
    </xf>
    <xf numFmtId="0" fontId="0" fillId="0" borderId="29" xfId="0" applyBorder="1" applyAlignment="1">
      <alignment horizontal="left" vertical="top" wrapText="1"/>
    </xf>
    <xf numFmtId="0" fontId="3" fillId="0" borderId="0" xfId="0" applyFont="1" applyBorder="1" applyAlignment="1">
      <alignment horizontal="justify" vertical="top" wrapText="1"/>
    </xf>
    <xf numFmtId="0" fontId="0" fillId="0" borderId="0" xfId="0" applyAlignment="1">
      <alignment horizontal="righ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top" textRotation="255"/>
    </xf>
    <xf numFmtId="0" fontId="0" fillId="0" borderId="30" xfId="0" applyBorder="1" applyAlignment="1">
      <alignment vertical="top" textRotation="255"/>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top" textRotation="255" wrapText="1"/>
    </xf>
    <xf numFmtId="0" fontId="0" fillId="0" borderId="35" xfId="0" applyBorder="1" applyAlignment="1">
      <alignment vertical="top" textRotation="255" wrapText="1"/>
    </xf>
    <xf numFmtId="0" fontId="0" fillId="0" borderId="36" xfId="0" applyBorder="1" applyAlignment="1">
      <alignment vertical="top" textRotation="255" wrapText="1"/>
    </xf>
    <xf numFmtId="0" fontId="0" fillId="0" borderId="37" xfId="0" applyBorder="1" applyAlignment="1">
      <alignment vertical="center"/>
    </xf>
    <xf numFmtId="0" fontId="0" fillId="0" borderId="38" xfId="0" applyBorder="1" applyAlignment="1">
      <alignment vertical="center"/>
    </xf>
    <xf numFmtId="0" fontId="0" fillId="33" borderId="34" xfId="0" applyFill="1" applyBorder="1" applyAlignment="1">
      <alignment vertical="top" textRotation="255"/>
    </xf>
    <xf numFmtId="0" fontId="0" fillId="33" borderId="39" xfId="0" applyFill="1" applyBorder="1" applyAlignment="1">
      <alignment vertical="top" textRotation="255"/>
    </xf>
    <xf numFmtId="0" fontId="0" fillId="34" borderId="40" xfId="0" applyFill="1" applyBorder="1" applyAlignment="1">
      <alignment vertical="top" textRotation="255"/>
    </xf>
    <xf numFmtId="0" fontId="0" fillId="0" borderId="36" xfId="0" applyBorder="1" applyAlignment="1">
      <alignment vertical="center"/>
    </xf>
    <xf numFmtId="0" fontId="0" fillId="0" borderId="22" xfId="0" applyBorder="1" applyAlignment="1">
      <alignment vertical="center"/>
    </xf>
    <xf numFmtId="0" fontId="0" fillId="0" borderId="34" xfId="0" applyBorder="1" applyAlignment="1">
      <alignment horizontal="right"/>
    </xf>
    <xf numFmtId="0" fontId="0" fillId="0" borderId="41" xfId="0" applyBorder="1" applyAlignment="1">
      <alignment horizontal="center"/>
    </xf>
    <xf numFmtId="0" fontId="0" fillId="0" borderId="19" xfId="0" applyBorder="1" applyAlignment="1">
      <alignment horizontal="right"/>
    </xf>
    <xf numFmtId="176" fontId="0" fillId="0" borderId="19" xfId="0" applyNumberFormat="1" applyBorder="1" applyAlignment="1">
      <alignment vertical="center"/>
    </xf>
    <xf numFmtId="176" fontId="0" fillId="0" borderId="42"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0" fontId="0" fillId="0" borderId="29" xfId="0" applyBorder="1" applyAlignment="1">
      <alignment vertical="center"/>
    </xf>
    <xf numFmtId="0" fontId="0" fillId="0" borderId="0" xfId="0" applyAlignment="1">
      <alignment horizontal="center"/>
    </xf>
    <xf numFmtId="0" fontId="0" fillId="0" borderId="13" xfId="63" applyFont="1" applyBorder="1" applyAlignment="1">
      <alignment horizontal="right"/>
      <protection/>
    </xf>
    <xf numFmtId="0" fontId="0" fillId="0" borderId="0" xfId="63">
      <alignment/>
      <protection/>
    </xf>
    <xf numFmtId="0" fontId="0" fillId="0" borderId="46" xfId="63" applyFont="1" applyBorder="1" applyAlignment="1">
      <alignment vertical="center"/>
      <protection/>
    </xf>
    <xf numFmtId="0" fontId="0" fillId="0" borderId="47" xfId="63" applyFont="1" applyBorder="1" applyAlignment="1">
      <alignment horizontal="center" vertical="center"/>
      <protection/>
    </xf>
    <xf numFmtId="0" fontId="0" fillId="0" borderId="47" xfId="63" applyBorder="1" applyAlignment="1">
      <alignment horizontal="center" vertical="center"/>
      <protection/>
    </xf>
    <xf numFmtId="0" fontId="0" fillId="0" borderId="48" xfId="63" applyBorder="1" applyAlignment="1">
      <alignment horizontal="center" vertical="center"/>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shrinkToFit="1"/>
      <protection/>
    </xf>
    <xf numFmtId="0" fontId="0" fillId="0" borderId="49" xfId="63" applyFont="1" applyBorder="1" applyAlignment="1">
      <alignment horizontal="center" vertical="center"/>
      <protection/>
    </xf>
    <xf numFmtId="0" fontId="0" fillId="0" borderId="0" xfId="63" applyBorder="1" applyAlignment="1">
      <alignment horizontal="center" vertical="center"/>
      <protection/>
    </xf>
    <xf numFmtId="0" fontId="0" fillId="0" borderId="27" xfId="63" applyBorder="1" applyAlignment="1">
      <alignment vertical="center"/>
      <protection/>
    </xf>
    <xf numFmtId="0" fontId="0" fillId="0" borderId="0" xfId="63" applyFont="1" applyBorder="1" applyAlignment="1">
      <alignment horizontal="center" vertical="center"/>
      <protection/>
    </xf>
    <xf numFmtId="0" fontId="0" fillId="0" borderId="50" xfId="63" applyBorder="1" applyAlignment="1">
      <alignment vertical="center"/>
      <protection/>
    </xf>
    <xf numFmtId="0" fontId="0" fillId="0" borderId="51" xfId="63" applyBorder="1" applyAlignment="1">
      <alignment vertical="center"/>
      <protection/>
    </xf>
    <xf numFmtId="0" fontId="0" fillId="0" borderId="0" xfId="63" applyAlignment="1">
      <alignment vertical="center"/>
      <protection/>
    </xf>
    <xf numFmtId="0" fontId="0" fillId="0" borderId="0" xfId="63" applyFont="1">
      <alignment/>
      <protection/>
    </xf>
    <xf numFmtId="0" fontId="0" fillId="0" borderId="0" xfId="63" applyFont="1" applyAlignment="1">
      <alignment horizontal="center"/>
      <protection/>
    </xf>
    <xf numFmtId="0" fontId="0" fillId="0" borderId="0" xfId="63" applyAlignment="1">
      <alignment horizontal="center"/>
      <protection/>
    </xf>
    <xf numFmtId="0" fontId="11" fillId="0" borderId="52" xfId="0" applyFont="1" applyBorder="1" applyAlignment="1">
      <alignment horizontal="left" vertical="top" wrapText="1"/>
    </xf>
    <xf numFmtId="0" fontId="11" fillId="0" borderId="50" xfId="0" applyFont="1" applyBorder="1" applyAlignment="1">
      <alignment horizontal="left" vertical="top" wrapText="1"/>
    </xf>
    <xf numFmtId="0" fontId="10" fillId="0" borderId="50" xfId="0" applyFont="1" applyBorder="1" applyAlignment="1">
      <alignment horizontal="left" vertical="top" wrapText="1"/>
    </xf>
    <xf numFmtId="0" fontId="16" fillId="0" borderId="51" xfId="0" applyFont="1" applyBorder="1" applyAlignment="1">
      <alignment horizontal="left" vertical="top" wrapText="1"/>
    </xf>
    <xf numFmtId="0" fontId="0" fillId="0" borderId="0" xfId="61" applyFont="1" applyBorder="1">
      <alignment/>
      <protection/>
    </xf>
    <xf numFmtId="0" fontId="27" fillId="0" borderId="0" xfId="61" applyFont="1" applyBorder="1" applyAlignment="1">
      <alignment/>
      <protection/>
    </xf>
    <xf numFmtId="58" fontId="0" fillId="0" borderId="0" xfId="61" applyNumberFormat="1" applyFont="1" applyBorder="1">
      <alignment/>
      <protection/>
    </xf>
    <xf numFmtId="49" fontId="0" fillId="0" borderId="0" xfId="61" applyNumberFormat="1" applyFont="1" applyBorder="1">
      <alignment/>
      <protection/>
    </xf>
    <xf numFmtId="0" fontId="0" fillId="0" borderId="0" xfId="61" applyFont="1" applyBorder="1" applyAlignment="1">
      <alignment horizontal="center"/>
      <protection/>
    </xf>
    <xf numFmtId="3" fontId="0" fillId="0" borderId="0" xfId="61" applyNumberFormat="1" applyFont="1" applyBorder="1">
      <alignment/>
      <protection/>
    </xf>
    <xf numFmtId="3" fontId="0" fillId="0" borderId="0" xfId="61" applyNumberFormat="1" applyFont="1" applyBorder="1" applyAlignment="1">
      <alignment horizontal="right"/>
      <protection/>
    </xf>
    <xf numFmtId="0" fontId="19" fillId="0" borderId="0" xfId="61" applyFont="1" applyBorder="1" applyAlignment="1">
      <alignment horizontal="center"/>
      <protection/>
    </xf>
    <xf numFmtId="177" fontId="0" fillId="35" borderId="34" xfId="61" applyNumberFormat="1" applyFont="1" applyFill="1" applyBorder="1" applyAlignment="1">
      <alignment horizontal="center" vertical="center"/>
      <protection/>
    </xf>
    <xf numFmtId="0" fontId="0" fillId="35" borderId="34" xfId="61" applyFont="1" applyFill="1" applyBorder="1" applyAlignment="1">
      <alignment vertical="center"/>
      <protection/>
    </xf>
    <xf numFmtId="0" fontId="0" fillId="35" borderId="34" xfId="61" applyFont="1" applyFill="1" applyBorder="1" applyAlignment="1">
      <alignment horizontal="center" vertical="center"/>
      <protection/>
    </xf>
    <xf numFmtId="177" fontId="0" fillId="35" borderId="34" xfId="61" applyNumberFormat="1" applyFont="1" applyFill="1" applyBorder="1" applyAlignment="1">
      <alignment horizontal="right" vertical="center" wrapText="1"/>
      <protection/>
    </xf>
    <xf numFmtId="177" fontId="28" fillId="35" borderId="34" xfId="61" applyNumberFormat="1" applyFont="1" applyFill="1" applyBorder="1" applyAlignment="1">
      <alignment horizontal="right" vertical="center" wrapText="1"/>
      <protection/>
    </xf>
    <xf numFmtId="177" fontId="28" fillId="0" borderId="34" xfId="61" applyNumberFormat="1" applyFont="1" applyFill="1" applyBorder="1" applyAlignment="1">
      <alignment horizontal="right" vertical="center" wrapText="1"/>
      <protection/>
    </xf>
    <xf numFmtId="0" fontId="0" fillId="0" borderId="0" xfId="61">
      <alignment/>
      <protection/>
    </xf>
    <xf numFmtId="0" fontId="0" fillId="0" borderId="34" xfId="61" applyFont="1" applyBorder="1" applyAlignment="1">
      <alignment horizontal="right"/>
      <protection/>
    </xf>
    <xf numFmtId="58" fontId="0" fillId="0" borderId="34" xfId="61" applyNumberFormat="1" applyFont="1" applyBorder="1" applyAlignment="1">
      <alignment horizontal="center"/>
      <protection/>
    </xf>
    <xf numFmtId="0" fontId="0" fillId="0" borderId="34" xfId="61" applyFont="1" applyBorder="1" applyAlignment="1">
      <alignment/>
      <protection/>
    </xf>
    <xf numFmtId="3" fontId="0" fillId="0" borderId="34" xfId="61" applyNumberFormat="1" applyFont="1" applyBorder="1" applyAlignment="1">
      <alignment/>
      <protection/>
    </xf>
    <xf numFmtId="3" fontId="0" fillId="0" borderId="34" xfId="61" applyNumberFormat="1" applyFont="1" applyBorder="1" applyAlignment="1">
      <alignment horizontal="right"/>
      <protection/>
    </xf>
    <xf numFmtId="3" fontId="0" fillId="0" borderId="34" xfId="61" applyNumberFormat="1" applyFont="1" applyBorder="1" applyAlignment="1">
      <alignment vertical="center" wrapText="1"/>
      <protection/>
    </xf>
    <xf numFmtId="3" fontId="0" fillId="0" borderId="34" xfId="61" applyNumberFormat="1" applyFont="1" applyBorder="1" applyAlignment="1">
      <alignment vertical="center"/>
      <protection/>
    </xf>
    <xf numFmtId="3" fontId="0" fillId="0" borderId="0" xfId="61" applyNumberFormat="1" applyFont="1" applyBorder="1" applyAlignment="1">
      <alignment vertical="center"/>
      <protection/>
    </xf>
    <xf numFmtId="3" fontId="0" fillId="0" borderId="0" xfId="61" applyNumberFormat="1" applyFont="1" applyBorder="1" applyAlignment="1">
      <alignment vertical="center" wrapText="1"/>
      <protection/>
    </xf>
    <xf numFmtId="0" fontId="0" fillId="0" borderId="0" xfId="61" applyFont="1" applyBorder="1" applyAlignment="1">
      <alignment horizontal="left"/>
      <protection/>
    </xf>
    <xf numFmtId="177" fontId="0" fillId="35" borderId="34" xfId="61" applyNumberFormat="1" applyFont="1" applyFill="1" applyBorder="1" applyAlignment="1">
      <alignment vertical="center"/>
      <protection/>
    </xf>
    <xf numFmtId="49" fontId="0" fillId="35" borderId="34" xfId="61" applyNumberFormat="1" applyFont="1" applyFill="1" applyBorder="1" applyAlignment="1">
      <alignment horizontal="center" vertical="center"/>
      <protection/>
    </xf>
    <xf numFmtId="49" fontId="0" fillId="0" borderId="34" xfId="61" applyNumberFormat="1" applyFont="1" applyBorder="1" applyAlignment="1">
      <alignment horizontal="center" vertical="center"/>
      <protection/>
    </xf>
    <xf numFmtId="49" fontId="0" fillId="0" borderId="34" xfId="61" applyNumberFormat="1" applyFont="1" applyBorder="1" applyAlignment="1">
      <alignment horizontal="center"/>
      <protection/>
    </xf>
    <xf numFmtId="3" fontId="0" fillId="0" borderId="53" xfId="61" applyNumberFormat="1" applyFont="1" applyBorder="1" applyAlignment="1">
      <alignment horizontal="center"/>
      <protection/>
    </xf>
    <xf numFmtId="0" fontId="0" fillId="0" borderId="54"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6" xfId="0" applyNumberFormat="1" applyBorder="1" applyAlignment="1">
      <alignment vertical="center"/>
    </xf>
    <xf numFmtId="0" fontId="0" fillId="0" borderId="57" xfId="0" applyNumberFormat="1" applyBorder="1" applyAlignment="1">
      <alignment vertical="center"/>
    </xf>
    <xf numFmtId="3" fontId="0" fillId="0" borderId="0" xfId="61" applyNumberFormat="1" applyFont="1" applyBorder="1" applyAlignment="1">
      <alignment horizontal="center"/>
      <protection/>
    </xf>
    <xf numFmtId="0" fontId="0" fillId="0" borderId="0" xfId="61" applyFont="1" applyBorder="1" applyAlignment="1">
      <alignment/>
      <protection/>
    </xf>
    <xf numFmtId="58" fontId="0" fillId="0" borderId="0" xfId="61" applyNumberFormat="1" applyFont="1" applyFill="1" applyBorder="1">
      <alignment/>
      <protection/>
    </xf>
    <xf numFmtId="0" fontId="0" fillId="0" borderId="53" xfId="0" applyBorder="1" applyAlignment="1">
      <alignment vertical="center"/>
    </xf>
    <xf numFmtId="0" fontId="0" fillId="33" borderId="34" xfId="0" applyFill="1" applyBorder="1" applyAlignment="1">
      <alignment horizontal="center" vertical="center"/>
    </xf>
    <xf numFmtId="3" fontId="0" fillId="33" borderId="34" xfId="0" applyNumberFormat="1" applyFill="1" applyBorder="1" applyAlignment="1">
      <alignment vertical="center"/>
    </xf>
    <xf numFmtId="38" fontId="0" fillId="0" borderId="0" xfId="49" applyFont="1" applyAlignment="1">
      <alignment vertical="center"/>
    </xf>
    <xf numFmtId="38" fontId="3" fillId="0" borderId="0" xfId="49" applyFont="1" applyBorder="1" applyAlignment="1">
      <alignment horizontal="justify" vertical="top" wrapText="1"/>
    </xf>
    <xf numFmtId="177" fontId="0" fillId="0" borderId="34" xfId="61" applyNumberFormat="1" applyFont="1" applyFill="1" applyBorder="1" applyAlignment="1">
      <alignment horizontal="right" vertical="center" wrapText="1"/>
      <protection/>
    </xf>
    <xf numFmtId="177" fontId="0" fillId="35" borderId="35" xfId="61" applyNumberFormat="1" applyFont="1" applyFill="1" applyBorder="1" applyAlignment="1">
      <alignment/>
      <protection/>
    </xf>
    <xf numFmtId="3" fontId="0" fillId="0" borderId="35" xfId="61" applyNumberFormat="1" applyFont="1" applyBorder="1" applyAlignment="1">
      <alignment/>
      <protection/>
    </xf>
    <xf numFmtId="177" fontId="0" fillId="35" borderId="58" xfId="61" applyNumberFormat="1" applyFont="1" applyFill="1" applyBorder="1" applyAlignment="1">
      <alignment horizontal="left"/>
      <protection/>
    </xf>
    <xf numFmtId="3" fontId="0" fillId="0" borderId="58" xfId="61" applyNumberFormat="1" applyFont="1" applyBorder="1" applyAlignment="1">
      <alignment horizontal="right"/>
      <protection/>
    </xf>
    <xf numFmtId="3" fontId="0" fillId="0" borderId="53" xfId="61" applyNumberFormat="1" applyFont="1" applyFill="1" applyBorder="1" applyAlignment="1">
      <alignment horizontal="center"/>
      <protection/>
    </xf>
    <xf numFmtId="0" fontId="0" fillId="0" borderId="0" xfId="61" applyFont="1" applyFill="1" applyBorder="1" applyAlignment="1">
      <alignment horizontal="left"/>
      <protection/>
    </xf>
    <xf numFmtId="0" fontId="0" fillId="0" borderId="53" xfId="61" applyFont="1" applyFill="1" applyBorder="1" applyAlignment="1">
      <alignment horizontal="left"/>
      <protection/>
    </xf>
    <xf numFmtId="38" fontId="0" fillId="0" borderId="59" xfId="0" applyNumberFormat="1" applyBorder="1" applyAlignment="1">
      <alignment vertical="center"/>
    </xf>
    <xf numFmtId="177" fontId="28" fillId="0" borderId="34" xfId="61" applyNumberFormat="1" applyFont="1" applyFill="1" applyBorder="1" applyAlignment="1" applyProtection="1">
      <alignment horizontal="right" vertical="center" wrapText="1"/>
      <protection locked="0"/>
    </xf>
    <xf numFmtId="49" fontId="0" fillId="0" borderId="34" xfId="61" applyNumberFormat="1" applyFont="1" applyBorder="1" applyAlignment="1" applyProtection="1">
      <alignment horizontal="center" vertical="center"/>
      <protection locked="0"/>
    </xf>
    <xf numFmtId="0" fontId="0" fillId="0" borderId="35" xfId="0" applyBorder="1" applyAlignment="1">
      <alignment vertical="center"/>
    </xf>
    <xf numFmtId="0" fontId="0" fillId="0" borderId="60" xfId="0" applyBorder="1" applyAlignment="1">
      <alignment vertical="center"/>
    </xf>
    <xf numFmtId="38" fontId="0" fillId="0" borderId="61" xfId="49" applyFont="1" applyBorder="1" applyAlignment="1">
      <alignment vertical="center"/>
    </xf>
    <xf numFmtId="38" fontId="0" fillId="0" borderId="62" xfId="49" applyFont="1" applyBorder="1" applyAlignment="1">
      <alignment vertical="center"/>
    </xf>
    <xf numFmtId="0" fontId="0" fillId="0" borderId="47" xfId="63" applyFont="1" applyBorder="1" applyAlignment="1">
      <alignment horizontal="center" vertical="center" wrapText="1" shrinkToFit="1"/>
      <protection/>
    </xf>
    <xf numFmtId="0" fontId="0" fillId="0" borderId="47" xfId="63" applyFont="1" applyBorder="1" applyAlignment="1">
      <alignment horizontal="center" vertical="center" wrapText="1"/>
      <protection/>
    </xf>
    <xf numFmtId="0" fontId="10" fillId="0" borderId="34" xfId="0" applyFont="1" applyBorder="1" applyAlignment="1" applyProtection="1">
      <alignment horizontal="justify" vertical="top" wrapText="1"/>
      <protection locked="0"/>
    </xf>
    <xf numFmtId="0" fontId="10" fillId="0" borderId="34" xfId="0" applyFont="1" applyBorder="1" applyAlignment="1" applyProtection="1">
      <alignment horizontal="left" vertical="top" wrapText="1"/>
      <protection locked="0"/>
    </xf>
    <xf numFmtId="0" fontId="0" fillId="0" borderId="0" xfId="0" applyAlignment="1" applyProtection="1">
      <alignment vertical="center"/>
      <protection locked="0"/>
    </xf>
    <xf numFmtId="0" fontId="0" fillId="0" borderId="36" xfId="0" applyBorder="1" applyAlignment="1" applyProtection="1">
      <alignment vertical="center"/>
      <protection locked="0"/>
    </xf>
    <xf numFmtId="0" fontId="0" fillId="0" borderId="34" xfId="0" applyNumberFormat="1" applyBorder="1" applyAlignment="1" applyProtection="1">
      <alignment vertical="center"/>
      <protection locked="0"/>
    </xf>
    <xf numFmtId="0" fontId="0" fillId="0" borderId="39" xfId="0" applyNumberFormat="1" applyBorder="1" applyAlignment="1" applyProtection="1">
      <alignment vertical="center"/>
      <protection locked="0"/>
    </xf>
    <xf numFmtId="0" fontId="0" fillId="0" borderId="40" xfId="0" applyNumberFormat="1" applyBorder="1" applyAlignment="1" applyProtection="1">
      <alignment vertical="center"/>
      <protection locked="0"/>
    </xf>
    <xf numFmtId="0" fontId="0" fillId="0" borderId="58" xfId="0" applyNumberFormat="1" applyBorder="1" applyAlignment="1" applyProtection="1">
      <alignment vertical="center"/>
      <protection locked="0"/>
    </xf>
    <xf numFmtId="0" fontId="0" fillId="0" borderId="63" xfId="0" applyBorder="1" applyAlignment="1" applyProtection="1">
      <alignment horizontal="right" vertical="center"/>
      <protection locked="0"/>
    </xf>
    <xf numFmtId="0" fontId="0" fillId="0" borderId="0" xfId="0" applyAlignment="1">
      <alignment horizontal="center" vertical="center"/>
    </xf>
    <xf numFmtId="0" fontId="10" fillId="0" borderId="0" xfId="0" applyFont="1" applyAlignment="1">
      <alignment vertical="center"/>
    </xf>
    <xf numFmtId="0" fontId="11" fillId="0" borderId="60" xfId="0" applyFont="1" applyBorder="1" applyAlignment="1">
      <alignment horizontal="left" vertical="top" wrapText="1"/>
    </xf>
    <xf numFmtId="0" fontId="11" fillId="0" borderId="61" xfId="0" applyFont="1" applyBorder="1" applyAlignment="1">
      <alignment horizontal="left" vertical="top" wrapText="1"/>
    </xf>
    <xf numFmtId="0" fontId="8" fillId="0" borderId="0" xfId="0" applyFont="1" applyAlignment="1">
      <alignment vertical="center"/>
    </xf>
    <xf numFmtId="0" fontId="0" fillId="0" borderId="0" xfId="0" applyAlignment="1" applyProtection="1">
      <alignment vertical="center"/>
      <protection locked="0"/>
    </xf>
    <xf numFmtId="0" fontId="11" fillId="0" borderId="64" xfId="0" applyFont="1" applyBorder="1" applyAlignment="1" applyProtection="1">
      <alignment vertical="top" wrapText="1"/>
      <protection locked="0"/>
    </xf>
    <xf numFmtId="0" fontId="11" fillId="0" borderId="0" xfId="0" applyFont="1" applyBorder="1" applyAlignment="1">
      <alignment horizontal="left" vertical="top" wrapText="1"/>
    </xf>
    <xf numFmtId="0" fontId="11" fillId="0" borderId="65" xfId="0" applyFont="1" applyBorder="1" applyAlignment="1">
      <alignment vertical="top" wrapText="1"/>
    </xf>
    <xf numFmtId="0" fontId="11" fillId="0" borderId="62" xfId="0" applyFont="1" applyBorder="1" applyAlignment="1">
      <alignment vertical="top" wrapText="1"/>
    </xf>
    <xf numFmtId="0" fontId="11" fillId="0" borderId="35"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6" fontId="11" fillId="0" borderId="0" xfId="58"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left" vertical="top" wrapText="1"/>
      <protection locked="0"/>
    </xf>
    <xf numFmtId="0" fontId="0" fillId="0" borderId="0" xfId="0" applyFont="1" applyAlignment="1">
      <alignment horizontal="right" vertical="top" wrapText="1"/>
    </xf>
    <xf numFmtId="0" fontId="0" fillId="36" borderId="0" xfId="0" applyNumberFormat="1" applyFill="1" applyAlignment="1" applyProtection="1">
      <alignment vertical="center"/>
      <protection locked="0"/>
    </xf>
    <xf numFmtId="0" fontId="0" fillId="36" borderId="0" xfId="0" applyFill="1" applyAlignment="1" applyProtection="1">
      <alignment vertical="center"/>
      <protection locked="0"/>
    </xf>
    <xf numFmtId="38" fontId="29" fillId="36" borderId="34" xfId="49" applyFont="1" applyFill="1" applyBorder="1" applyAlignment="1" applyProtection="1">
      <alignment horizontal="right" vertical="top" wrapText="1"/>
      <protection locked="0"/>
    </xf>
    <xf numFmtId="3" fontId="0" fillId="0" borderId="34" xfId="61" applyNumberFormat="1" applyFont="1" applyFill="1" applyBorder="1">
      <alignment/>
      <protection/>
    </xf>
    <xf numFmtId="58" fontId="0" fillId="0" borderId="34" xfId="61" applyNumberFormat="1" applyFont="1" applyFill="1" applyBorder="1">
      <alignment/>
      <protection/>
    </xf>
    <xf numFmtId="58" fontId="0" fillId="0" borderId="64" xfId="61" applyNumberFormat="1" applyFont="1" applyFill="1" applyBorder="1" applyProtection="1">
      <alignment/>
      <protection hidden="1"/>
    </xf>
    <xf numFmtId="0" fontId="0" fillId="0" borderId="66" xfId="61" applyFont="1" applyFill="1" applyBorder="1" applyAlignment="1" applyProtection="1">
      <alignment horizontal="right"/>
      <protection hidden="1"/>
    </xf>
    <xf numFmtId="58" fontId="0" fillId="0" borderId="67" xfId="61" applyNumberFormat="1" applyFont="1" applyFill="1" applyBorder="1" applyProtection="1">
      <alignment/>
      <protection hidden="1"/>
    </xf>
    <xf numFmtId="3" fontId="0" fillId="0" borderId="58" xfId="61" applyNumberFormat="1" applyFont="1" applyFill="1" applyBorder="1" applyAlignment="1" applyProtection="1">
      <alignment horizontal="right"/>
      <protection hidden="1"/>
    </xf>
    <xf numFmtId="0" fontId="0" fillId="0" borderId="68" xfId="0" applyFill="1" applyBorder="1" applyAlignment="1" applyProtection="1">
      <alignment vertical="center"/>
      <protection hidden="1"/>
    </xf>
    <xf numFmtId="0" fontId="0" fillId="0" borderId="69" xfId="0" applyFill="1" applyBorder="1" applyAlignment="1" applyProtection="1">
      <alignment horizontal="right" vertical="center"/>
      <protection hidden="1"/>
    </xf>
    <xf numFmtId="58" fontId="0" fillId="0" borderId="35" xfId="61" applyNumberFormat="1" applyFont="1" applyFill="1" applyBorder="1" applyProtection="1">
      <alignment/>
      <protection hidden="1"/>
    </xf>
    <xf numFmtId="3" fontId="0" fillId="36" borderId="34" xfId="61" applyNumberFormat="1" applyFont="1" applyFill="1" applyBorder="1" applyAlignment="1" applyProtection="1">
      <alignment horizontal="right" vertical="center"/>
      <protection locked="0"/>
    </xf>
    <xf numFmtId="58" fontId="0" fillId="36" borderId="34" xfId="61" applyNumberFormat="1" applyFont="1" applyFill="1" applyBorder="1" applyAlignment="1" applyProtection="1">
      <alignment horizontal="left" vertical="center"/>
      <protection locked="0"/>
    </xf>
    <xf numFmtId="0" fontId="0" fillId="36" borderId="34" xfId="61" applyFont="1" applyFill="1" applyBorder="1" applyAlignment="1" applyProtection="1">
      <alignment horizontal="left" vertical="center"/>
      <protection locked="0"/>
    </xf>
    <xf numFmtId="0" fontId="0" fillId="36" borderId="34" xfId="61" applyFont="1" applyFill="1" applyBorder="1" applyAlignment="1" applyProtection="1">
      <alignment horizontal="center" vertical="center"/>
      <protection locked="0"/>
    </xf>
    <xf numFmtId="3" fontId="0" fillId="36" borderId="34" xfId="61" applyNumberFormat="1" applyFont="1" applyFill="1" applyBorder="1" applyAlignment="1" applyProtection="1">
      <alignment vertical="center"/>
      <protection locked="0"/>
    </xf>
    <xf numFmtId="3" fontId="0" fillId="36" borderId="35" xfId="61" applyNumberFormat="1" applyFont="1" applyFill="1" applyBorder="1" applyAlignment="1" applyProtection="1">
      <alignment vertical="center"/>
      <protection locked="0"/>
    </xf>
    <xf numFmtId="177" fontId="0" fillId="36" borderId="58" xfId="61" applyNumberFormat="1" applyFont="1" applyFill="1" applyBorder="1" applyAlignment="1" applyProtection="1">
      <alignment horizontal="left"/>
      <protection locked="0"/>
    </xf>
    <xf numFmtId="3" fontId="0" fillId="36" borderId="34" xfId="61" applyNumberFormat="1" applyFont="1" applyFill="1" applyBorder="1" applyAlignment="1">
      <alignment horizontal="right" vertical="center"/>
      <protection/>
    </xf>
    <xf numFmtId="58" fontId="0" fillId="36" borderId="34" xfId="61" applyNumberFormat="1" applyFont="1" applyFill="1" applyBorder="1" applyAlignment="1">
      <alignment horizontal="left" vertical="center"/>
      <protection/>
    </xf>
    <xf numFmtId="0" fontId="0" fillId="36" borderId="34" xfId="61" applyFont="1" applyFill="1" applyBorder="1" applyAlignment="1">
      <alignment horizontal="left" vertical="center"/>
      <protection/>
    </xf>
    <xf numFmtId="0" fontId="0" fillId="36" borderId="34" xfId="61" applyFont="1" applyFill="1" applyBorder="1" applyAlignment="1">
      <alignment horizontal="center" vertical="center"/>
      <protection/>
    </xf>
    <xf numFmtId="3" fontId="0" fillId="36" borderId="34" xfId="61" applyNumberFormat="1" applyFont="1" applyFill="1" applyBorder="1" applyAlignment="1">
      <alignment vertical="center"/>
      <protection/>
    </xf>
    <xf numFmtId="3" fontId="0" fillId="36" borderId="35" xfId="61" applyNumberFormat="1" applyFont="1" applyFill="1" applyBorder="1" applyAlignment="1">
      <alignment vertical="center"/>
      <protection/>
    </xf>
    <xf numFmtId="177" fontId="0" fillId="36" borderId="58" xfId="61" applyNumberFormat="1" applyFont="1" applyFill="1" applyBorder="1" applyAlignment="1">
      <alignment horizontal="left"/>
      <protection/>
    </xf>
    <xf numFmtId="0" fontId="11" fillId="0" borderId="35" xfId="0" applyFont="1" applyBorder="1" applyAlignment="1">
      <alignment vertical="top" wrapText="1"/>
    </xf>
    <xf numFmtId="0" fontId="11" fillId="0" borderId="61" xfId="0" applyFont="1" applyBorder="1" applyAlignment="1">
      <alignment vertical="top" wrapText="1"/>
    </xf>
    <xf numFmtId="0" fontId="0" fillId="37" borderId="34" xfId="0" applyFill="1" applyBorder="1" applyAlignment="1">
      <alignment vertical="center"/>
    </xf>
    <xf numFmtId="0" fontId="0" fillId="37" borderId="61" xfId="0" applyFill="1" applyBorder="1" applyAlignment="1">
      <alignment horizontal="left" vertical="center"/>
    </xf>
    <xf numFmtId="0" fontId="0" fillId="37" borderId="23" xfId="0" applyFill="1" applyBorder="1" applyAlignment="1">
      <alignment vertical="center"/>
    </xf>
    <xf numFmtId="0" fontId="0" fillId="37" borderId="23" xfId="0" applyFill="1" applyBorder="1" applyAlignment="1">
      <alignment horizontal="left" vertical="center"/>
    </xf>
    <xf numFmtId="0" fontId="0" fillId="37" borderId="25" xfId="0" applyFill="1" applyBorder="1" applyAlignment="1">
      <alignment vertical="center"/>
    </xf>
    <xf numFmtId="0" fontId="0" fillId="37" borderId="25" xfId="0" applyFill="1" applyBorder="1" applyAlignment="1">
      <alignment horizontal="left" vertical="center"/>
    </xf>
    <xf numFmtId="0" fontId="0" fillId="37" borderId="21" xfId="0" applyFill="1" applyBorder="1" applyAlignment="1">
      <alignment vertical="center"/>
    </xf>
    <xf numFmtId="0" fontId="0" fillId="37" borderId="21" xfId="0" applyFill="1" applyBorder="1" applyAlignment="1">
      <alignment horizontal="left" vertical="center"/>
    </xf>
    <xf numFmtId="0" fontId="17" fillId="37" borderId="61" xfId="0" applyFont="1" applyFill="1" applyBorder="1" applyAlignment="1">
      <alignment horizontal="left" vertical="center"/>
    </xf>
    <xf numFmtId="0" fontId="0" fillId="37" borderId="0" xfId="0" applyFill="1" applyAlignment="1">
      <alignment vertical="center"/>
    </xf>
    <xf numFmtId="0" fontId="0" fillId="0" borderId="63" xfId="0" applyBorder="1" applyAlignment="1" applyProtection="1">
      <alignment vertical="center"/>
      <protection locked="0"/>
    </xf>
    <xf numFmtId="0" fontId="0" fillId="0" borderId="70" xfId="0" applyBorder="1" applyAlignment="1" applyProtection="1">
      <alignment vertical="center"/>
      <protection locked="0"/>
    </xf>
    <xf numFmtId="0" fontId="0" fillId="0" borderId="71" xfId="0" applyBorder="1" applyAlignment="1" applyProtection="1">
      <alignment horizontal="right" vertical="center"/>
      <protection locked="0"/>
    </xf>
    <xf numFmtId="0" fontId="3" fillId="36" borderId="34" xfId="0" applyFont="1" applyFill="1" applyBorder="1" applyAlignment="1" applyProtection="1">
      <alignment horizontal="right" vertical="top" wrapText="1"/>
      <protection locked="0"/>
    </xf>
    <xf numFmtId="0" fontId="0" fillId="36" borderId="21" xfId="63" applyFont="1" applyFill="1" applyBorder="1" applyAlignment="1" applyProtection="1">
      <alignment vertical="center"/>
      <protection locked="0"/>
    </xf>
    <xf numFmtId="0" fontId="0" fillId="36" borderId="21" xfId="63" applyFont="1" applyFill="1" applyBorder="1" applyAlignment="1" applyProtection="1">
      <alignment horizontal="center" vertical="center"/>
      <protection locked="0"/>
    </xf>
    <xf numFmtId="0" fontId="0" fillId="36" borderId="67" xfId="63" applyFont="1" applyFill="1" applyBorder="1" applyAlignment="1" applyProtection="1">
      <alignment horizontal="center" vertical="center"/>
      <protection locked="0"/>
    </xf>
    <xf numFmtId="0" fontId="0" fillId="36" borderId="27" xfId="63" applyFont="1" applyFill="1" applyBorder="1" applyAlignment="1" applyProtection="1">
      <alignment vertical="center"/>
      <protection locked="0"/>
    </xf>
    <xf numFmtId="0" fontId="0" fillId="36" borderId="16" xfId="0" applyFill="1" applyBorder="1" applyAlignment="1" applyProtection="1">
      <alignment vertical="center"/>
      <protection locked="0"/>
    </xf>
    <xf numFmtId="0" fontId="0" fillId="36" borderId="72" xfId="63" applyFont="1" applyFill="1" applyBorder="1" applyAlignment="1" applyProtection="1">
      <alignment horizontal="center" vertical="center"/>
      <protection locked="0"/>
    </xf>
    <xf numFmtId="0" fontId="0" fillId="36" borderId="34" xfId="63" applyFont="1" applyFill="1" applyBorder="1" applyAlignment="1" applyProtection="1">
      <alignment horizontal="center" vertical="center"/>
      <protection locked="0"/>
    </xf>
    <xf numFmtId="0" fontId="0" fillId="36" borderId="50" xfId="63" applyFont="1" applyFill="1" applyBorder="1" applyAlignment="1" applyProtection="1">
      <alignment vertical="center"/>
      <protection locked="0"/>
    </xf>
    <xf numFmtId="0" fontId="0" fillId="36" borderId="34" xfId="63" applyFont="1" applyFill="1" applyBorder="1" applyAlignment="1" applyProtection="1">
      <alignment vertical="center"/>
      <protection locked="0"/>
    </xf>
    <xf numFmtId="0" fontId="0" fillId="36" borderId="36" xfId="63" applyFont="1" applyFill="1" applyBorder="1" applyAlignment="1" applyProtection="1">
      <alignment horizontal="center" vertical="center"/>
      <protection locked="0"/>
    </xf>
    <xf numFmtId="0" fontId="0" fillId="36" borderId="50" xfId="0" applyFont="1" applyFill="1" applyBorder="1" applyAlignment="1" applyProtection="1">
      <alignment vertical="center" wrapText="1"/>
      <protection locked="0"/>
    </xf>
    <xf numFmtId="0" fontId="0" fillId="36" borderId="34" xfId="0" applyFont="1" applyFill="1" applyBorder="1" applyAlignment="1" applyProtection="1">
      <alignment vertical="center" wrapText="1"/>
      <protection locked="0"/>
    </xf>
    <xf numFmtId="0" fontId="0" fillId="36" borderId="50" xfId="62" applyFont="1" applyFill="1" applyBorder="1" applyAlignment="1" applyProtection="1">
      <alignment vertical="center"/>
      <protection locked="0"/>
    </xf>
    <xf numFmtId="0" fontId="0" fillId="36" borderId="34" xfId="62" applyFont="1" applyFill="1" applyBorder="1" applyAlignment="1" applyProtection="1">
      <alignment vertical="center"/>
      <protection locked="0"/>
    </xf>
    <xf numFmtId="0" fontId="0" fillId="36" borderId="35" xfId="63" applyFont="1" applyFill="1" applyBorder="1" applyAlignment="1" applyProtection="1">
      <alignment horizontal="center" vertical="center"/>
      <protection locked="0"/>
    </xf>
    <xf numFmtId="0" fontId="0" fillId="36" borderId="19" xfId="63" applyFont="1" applyFill="1" applyBorder="1" applyAlignment="1" applyProtection="1">
      <alignment vertical="center"/>
      <protection locked="0"/>
    </xf>
    <xf numFmtId="0" fontId="0" fillId="36" borderId="19" xfId="63" applyFont="1" applyFill="1" applyBorder="1" applyAlignment="1" applyProtection="1">
      <alignment horizontal="center" vertical="center"/>
      <protection locked="0"/>
    </xf>
    <xf numFmtId="0" fontId="0" fillId="36" borderId="45" xfId="63" applyFont="1" applyFill="1" applyBorder="1" applyAlignment="1" applyProtection="1">
      <alignment horizontal="center" vertical="center"/>
      <protection locked="0"/>
    </xf>
    <xf numFmtId="0" fontId="0" fillId="36" borderId="51" xfId="63" applyFont="1" applyFill="1" applyBorder="1" applyAlignment="1" applyProtection="1">
      <alignment vertical="center"/>
      <protection locked="0"/>
    </xf>
    <xf numFmtId="0" fontId="0" fillId="36" borderId="29" xfId="63" applyFont="1" applyFill="1" applyBorder="1" applyAlignment="1" applyProtection="1">
      <alignment horizontal="center" vertical="center"/>
      <protection locked="0"/>
    </xf>
    <xf numFmtId="0" fontId="0" fillId="36" borderId="21" xfId="0" applyFill="1" applyBorder="1" applyAlignment="1" applyProtection="1">
      <alignment horizontal="center"/>
      <protection locked="0"/>
    </xf>
    <xf numFmtId="0" fontId="0" fillId="36" borderId="73" xfId="0" applyFill="1" applyBorder="1" applyAlignment="1" applyProtection="1">
      <alignment horizontal="center"/>
      <protection locked="0"/>
    </xf>
    <xf numFmtId="0" fontId="0" fillId="36" borderId="34" xfId="0" applyFill="1" applyBorder="1" applyAlignment="1" applyProtection="1">
      <alignment horizontal="center"/>
      <protection locked="0"/>
    </xf>
    <xf numFmtId="0" fontId="0" fillId="36" borderId="39" xfId="0"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42" xfId="0" applyFill="1" applyBorder="1" applyAlignment="1" applyProtection="1">
      <alignment horizontal="center"/>
      <protection locked="0"/>
    </xf>
    <xf numFmtId="0" fontId="0" fillId="36" borderId="72" xfId="0" applyFill="1" applyBorder="1" applyAlignment="1" applyProtection="1">
      <alignment vertical="center"/>
      <protection locked="0"/>
    </xf>
    <xf numFmtId="0" fontId="0" fillId="36" borderId="36" xfId="0" applyFill="1" applyBorder="1" applyAlignment="1" applyProtection="1">
      <alignment vertical="center"/>
      <protection locked="0"/>
    </xf>
    <xf numFmtId="0" fontId="0" fillId="36" borderId="29" xfId="0" applyFill="1" applyBorder="1" applyAlignment="1" applyProtection="1">
      <alignment vertical="center"/>
      <protection locked="0"/>
    </xf>
    <xf numFmtId="38" fontId="32" fillId="0" borderId="60" xfId="0" applyNumberFormat="1" applyFont="1" applyBorder="1" applyAlignment="1">
      <alignment horizontal="right" vertical="top" wrapText="1"/>
    </xf>
    <xf numFmtId="0" fontId="11" fillId="0" borderId="60" xfId="0" applyFont="1" applyBorder="1" applyAlignment="1">
      <alignment horizontal="right" vertical="top" wrapText="1"/>
    </xf>
    <xf numFmtId="0" fontId="0" fillId="0" borderId="63" xfId="0" applyBorder="1" applyAlignment="1">
      <alignment vertical="center" wrapText="1"/>
    </xf>
    <xf numFmtId="0" fontId="0" fillId="0" borderId="70" xfId="0" applyBorder="1" applyAlignment="1">
      <alignment vertical="center" wrapText="1"/>
    </xf>
    <xf numFmtId="0" fontId="0" fillId="38" borderId="34" xfId="0" applyFill="1" applyBorder="1" applyAlignment="1">
      <alignment vertical="center"/>
    </xf>
    <xf numFmtId="0" fontId="0" fillId="38" borderId="61" xfId="0" applyFill="1" applyBorder="1" applyAlignment="1">
      <alignment horizontal="left" vertical="center"/>
    </xf>
    <xf numFmtId="0" fontId="0" fillId="38" borderId="23" xfId="0" applyFill="1" applyBorder="1" applyAlignment="1">
      <alignment vertical="center"/>
    </xf>
    <xf numFmtId="0" fontId="0" fillId="38" borderId="21" xfId="0" applyFill="1" applyBorder="1" applyAlignment="1">
      <alignment vertical="center"/>
    </xf>
    <xf numFmtId="0" fontId="0" fillId="38" borderId="35" xfId="0" applyFill="1" applyBorder="1" applyAlignment="1">
      <alignment vertical="center"/>
    </xf>
    <xf numFmtId="0" fontId="0" fillId="38" borderId="61" xfId="0" applyFill="1" applyBorder="1" applyAlignment="1">
      <alignment vertical="center"/>
    </xf>
    <xf numFmtId="0" fontId="0" fillId="38" borderId="23" xfId="0" applyFill="1" applyBorder="1" applyAlignment="1">
      <alignment vertical="center"/>
    </xf>
    <xf numFmtId="0" fontId="0" fillId="38" borderId="61" xfId="0" applyFill="1" applyBorder="1" applyAlignment="1">
      <alignment vertical="center"/>
    </xf>
    <xf numFmtId="0" fontId="0" fillId="38" borderId="25" xfId="0" applyFill="1" applyBorder="1" applyAlignment="1">
      <alignment vertical="center"/>
    </xf>
    <xf numFmtId="0" fontId="0" fillId="38" borderId="25" xfId="0" applyFill="1" applyBorder="1" applyAlignment="1">
      <alignment horizontal="left" vertical="center"/>
    </xf>
    <xf numFmtId="0" fontId="0" fillId="38" borderId="64" xfId="0" applyFill="1" applyBorder="1" applyAlignment="1">
      <alignment horizontal="left" vertical="center"/>
    </xf>
    <xf numFmtId="0" fontId="0" fillId="38" borderId="34" xfId="0" applyFill="1" applyBorder="1" applyAlignment="1">
      <alignment horizontal="left" vertical="center"/>
    </xf>
    <xf numFmtId="0" fontId="0" fillId="38" borderId="0" xfId="0" applyFill="1" applyBorder="1" applyAlignment="1">
      <alignment horizontal="left" vertical="center"/>
    </xf>
    <xf numFmtId="0" fontId="0" fillId="38" borderId="23" xfId="0" applyFill="1" applyBorder="1" applyAlignment="1">
      <alignment horizontal="left" vertical="center"/>
    </xf>
    <xf numFmtId="0" fontId="0" fillId="38" borderId="21" xfId="0" applyFill="1" applyBorder="1" applyAlignment="1">
      <alignment horizontal="left" vertical="center"/>
    </xf>
    <xf numFmtId="0" fontId="0" fillId="38" borderId="64" xfId="0" applyFill="1" applyBorder="1" applyAlignment="1">
      <alignment vertical="center"/>
    </xf>
    <xf numFmtId="0" fontId="0" fillId="38" borderId="34" xfId="0" applyFill="1" applyBorder="1" applyAlignment="1">
      <alignment vertical="center"/>
    </xf>
    <xf numFmtId="0" fontId="0" fillId="38" borderId="68" xfId="0" applyFill="1" applyBorder="1" applyAlignment="1">
      <alignment vertical="center"/>
    </xf>
    <xf numFmtId="0" fontId="0" fillId="38" borderId="68" xfId="0" applyFill="1" applyBorder="1" applyAlignment="1">
      <alignment horizontal="right" vertical="center"/>
    </xf>
    <xf numFmtId="0" fontId="0" fillId="38" borderId="67" xfId="0" applyFill="1" applyBorder="1" applyAlignment="1">
      <alignment vertical="center"/>
    </xf>
    <xf numFmtId="0" fontId="0" fillId="38" borderId="0" xfId="0" applyFill="1" applyAlignment="1">
      <alignment vertical="center"/>
    </xf>
    <xf numFmtId="0" fontId="0" fillId="36" borderId="0" xfId="0" applyFill="1" applyAlignment="1">
      <alignment vertical="center"/>
    </xf>
    <xf numFmtId="0" fontId="0" fillId="0" borderId="0" xfId="0" applyFill="1" applyBorder="1" applyAlignment="1">
      <alignment horizontal="left" vertical="center"/>
    </xf>
    <xf numFmtId="0" fontId="0" fillId="36" borderId="34" xfId="0" applyFill="1" applyBorder="1" applyAlignment="1" applyProtection="1">
      <alignment horizontal="left" vertical="center"/>
      <protection locked="0"/>
    </xf>
    <xf numFmtId="0" fontId="4" fillId="0" borderId="0" xfId="0" applyFont="1" applyAlignment="1">
      <alignment vertical="center"/>
    </xf>
    <xf numFmtId="0" fontId="12" fillId="0" borderId="0" xfId="0" applyFont="1" applyAlignment="1">
      <alignment vertical="center"/>
    </xf>
    <xf numFmtId="0" fontId="2" fillId="34" borderId="34" xfId="0" applyFont="1" applyFill="1" applyBorder="1" applyAlignment="1">
      <alignment horizontal="center" vertical="top" wrapText="1"/>
    </xf>
    <xf numFmtId="38" fontId="2" fillId="34" borderId="34" xfId="49" applyFont="1" applyFill="1" applyBorder="1" applyAlignment="1">
      <alignment horizontal="center" vertical="top" wrapText="1"/>
    </xf>
    <xf numFmtId="0" fontId="2" fillId="34" borderId="34" xfId="0" applyFont="1" applyFill="1" applyBorder="1" applyAlignment="1">
      <alignment horizontal="justify" vertical="top" wrapText="1"/>
    </xf>
    <xf numFmtId="0" fontId="3" fillId="34" borderId="67" xfId="0" applyFont="1" applyFill="1" applyBorder="1" applyAlignment="1">
      <alignment vertical="center" wrapText="1"/>
    </xf>
    <xf numFmtId="0" fontId="3" fillId="34" borderId="34" xfId="0" applyFont="1" applyFill="1" applyBorder="1" applyAlignment="1">
      <alignment horizontal="justify" vertical="top" wrapText="1"/>
    </xf>
    <xf numFmtId="38" fontId="29" fillId="34" borderId="59" xfId="49" applyFont="1" applyFill="1" applyBorder="1" applyAlignment="1">
      <alignment horizontal="right" vertical="top" wrapText="1"/>
    </xf>
    <xf numFmtId="38" fontId="29" fillId="34" borderId="34" xfId="49" applyFont="1" applyFill="1" applyBorder="1" applyAlignment="1">
      <alignment horizontal="right" vertical="top" wrapText="1"/>
    </xf>
    <xf numFmtId="0" fontId="3" fillId="34" borderId="59" xfId="0" applyFont="1" applyFill="1" applyBorder="1" applyAlignment="1">
      <alignment vertical="top" wrapText="1"/>
    </xf>
    <xf numFmtId="0" fontId="3" fillId="34" borderId="34" xfId="0" applyFont="1" applyFill="1" applyBorder="1" applyAlignment="1">
      <alignment vertical="top" wrapText="1"/>
    </xf>
    <xf numFmtId="0" fontId="3" fillId="34" borderId="34" xfId="0" applyFont="1" applyFill="1" applyBorder="1" applyAlignment="1">
      <alignment horizontal="right" vertical="top" wrapText="1"/>
    </xf>
    <xf numFmtId="0" fontId="0" fillId="0" borderId="0" xfId="0" applyFill="1" applyAlignment="1">
      <alignment vertical="center"/>
    </xf>
    <xf numFmtId="0" fontId="0" fillId="36" borderId="21" xfId="0" applyFill="1" applyBorder="1" applyAlignment="1" applyProtection="1">
      <alignment horizontal="left" vertical="top" wrapText="1"/>
      <protection locked="0"/>
    </xf>
    <xf numFmtId="0" fontId="0" fillId="36" borderId="72" xfId="0" applyFill="1" applyBorder="1" applyAlignment="1" applyProtection="1">
      <alignment horizontal="left" vertical="top" wrapText="1"/>
      <protection locked="0"/>
    </xf>
    <xf numFmtId="0" fontId="0" fillId="36" borderId="24" xfId="0" applyFill="1" applyBorder="1" applyAlignment="1" applyProtection="1">
      <alignment horizontal="left" vertical="top" wrapText="1"/>
      <protection locked="0"/>
    </xf>
    <xf numFmtId="0" fontId="0" fillId="36" borderId="74" xfId="0" applyFill="1" applyBorder="1" applyAlignment="1" applyProtection="1">
      <alignment horizontal="left" vertical="top" wrapText="1"/>
      <protection locked="0"/>
    </xf>
    <xf numFmtId="0" fontId="0" fillId="36" borderId="26" xfId="0" applyFill="1" applyBorder="1" applyAlignment="1" applyProtection="1">
      <alignment horizontal="left" vertical="top" wrapText="1"/>
      <protection locked="0"/>
    </xf>
    <xf numFmtId="0" fontId="0" fillId="36" borderId="75" xfId="0" applyFill="1" applyBorder="1" applyAlignment="1" applyProtection="1">
      <alignment horizontal="left" vertical="top" wrapText="1"/>
      <protection locked="0"/>
    </xf>
    <xf numFmtId="178" fontId="0" fillId="36" borderId="21" xfId="0" applyNumberFormat="1" applyFill="1" applyBorder="1" applyAlignment="1" applyProtection="1">
      <alignment horizontal="left" vertical="top" wrapText="1"/>
      <protection locked="0"/>
    </xf>
    <xf numFmtId="178" fontId="0" fillId="36" borderId="24" xfId="0" applyNumberFormat="1" applyFill="1" applyBorder="1" applyAlignment="1" applyProtection="1">
      <alignment horizontal="left" vertical="top" wrapText="1"/>
      <protection locked="0"/>
    </xf>
    <xf numFmtId="0" fontId="0" fillId="39" borderId="0" xfId="0" applyFill="1" applyBorder="1" applyAlignment="1" applyProtection="1">
      <alignment horizontal="left" vertical="center"/>
      <protection locked="0"/>
    </xf>
    <xf numFmtId="3" fontId="0" fillId="39" borderId="0" xfId="0" applyNumberFormat="1" applyFill="1" applyBorder="1" applyAlignment="1" applyProtection="1">
      <alignment horizontal="left" vertical="center"/>
      <protection locked="0"/>
    </xf>
    <xf numFmtId="0" fontId="0" fillId="34" borderId="34" xfId="0" applyFill="1" applyBorder="1" applyAlignment="1">
      <alignment vertical="center"/>
    </xf>
    <xf numFmtId="0" fontId="0" fillId="34" borderId="0" xfId="0" applyFill="1" applyAlignment="1">
      <alignment vertical="center"/>
    </xf>
    <xf numFmtId="0" fontId="0" fillId="0" borderId="34" xfId="0" applyBorder="1" applyAlignment="1">
      <alignment vertical="center"/>
    </xf>
    <xf numFmtId="179" fontId="0" fillId="0" borderId="34" xfId="0" applyNumberFormat="1"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18" fillId="40" borderId="34" xfId="0" applyFont="1" applyFill="1" applyBorder="1" applyAlignment="1">
      <alignment vertical="center"/>
    </xf>
    <xf numFmtId="49" fontId="18" fillId="0" borderId="34" xfId="0" applyNumberFormat="1" applyFont="1" applyBorder="1" applyAlignment="1">
      <alignment horizontal="left" vertical="center" wrapText="1"/>
    </xf>
    <xf numFmtId="49" fontId="18" fillId="36" borderId="34" xfId="0" applyNumberFormat="1" applyFont="1" applyFill="1" applyBorder="1" applyAlignment="1">
      <alignment horizontal="left" vertical="center" wrapText="1"/>
    </xf>
    <xf numFmtId="0" fontId="18" fillId="40" borderId="23" xfId="0" applyFont="1" applyFill="1" applyBorder="1" applyAlignment="1">
      <alignment vertical="center"/>
    </xf>
    <xf numFmtId="49" fontId="18" fillId="36" borderId="23" xfId="0" applyNumberFormat="1" applyFont="1" applyFill="1" applyBorder="1" applyAlignment="1">
      <alignment horizontal="left" vertical="center" wrapText="1"/>
    </xf>
    <xf numFmtId="0" fontId="18" fillId="33" borderId="76" xfId="0" applyFont="1" applyFill="1" applyBorder="1" applyAlignment="1">
      <alignment vertical="center"/>
    </xf>
    <xf numFmtId="49" fontId="18" fillId="36" borderId="76" xfId="0" applyNumberFormat="1" applyFont="1" applyFill="1" applyBorder="1" applyAlignment="1">
      <alignment horizontal="left" vertical="center" wrapText="1"/>
    </xf>
    <xf numFmtId="0" fontId="18" fillId="33" borderId="23" xfId="0" applyFont="1" applyFill="1" applyBorder="1" applyAlignment="1">
      <alignment vertical="center"/>
    </xf>
    <xf numFmtId="0" fontId="18" fillId="33" borderId="34" xfId="0" applyFont="1" applyFill="1" applyBorder="1" applyAlignment="1">
      <alignment vertical="center"/>
    </xf>
    <xf numFmtId="0" fontId="18" fillId="33" borderId="77" xfId="0" applyFont="1" applyFill="1" applyBorder="1" applyAlignment="1">
      <alignment vertical="center"/>
    </xf>
    <xf numFmtId="49" fontId="18" fillId="36" borderId="77" xfId="0" applyNumberFormat="1" applyFont="1" applyFill="1" applyBorder="1" applyAlignment="1">
      <alignment horizontal="left" vertical="center" wrapText="1"/>
    </xf>
    <xf numFmtId="0" fontId="35" fillId="0" borderId="78" xfId="0" applyFont="1" applyBorder="1" applyAlignment="1">
      <alignment vertical="center"/>
    </xf>
    <xf numFmtId="0" fontId="31" fillId="0" borderId="79" xfId="43" applyBorder="1" applyAlignment="1" applyProtection="1">
      <alignment vertical="center"/>
      <protection/>
    </xf>
    <xf numFmtId="58" fontId="0" fillId="36" borderId="34" xfId="0" applyNumberFormat="1" applyFill="1" applyBorder="1" applyAlignment="1" applyProtection="1">
      <alignment horizontal="left" vertical="center"/>
      <protection locked="0"/>
    </xf>
    <xf numFmtId="49" fontId="18" fillId="0" borderId="0" xfId="0" applyNumberFormat="1" applyFont="1" applyAlignment="1">
      <alignment vertical="center"/>
    </xf>
    <xf numFmtId="58" fontId="18" fillId="36" borderId="34" xfId="0" applyNumberFormat="1" applyFont="1" applyFill="1" applyBorder="1" applyAlignment="1" applyProtection="1">
      <alignment horizontal="left" vertical="center" wrapText="1"/>
      <protection/>
    </xf>
    <xf numFmtId="0" fontId="0" fillId="0" borderId="53" xfId="0"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3" fontId="0" fillId="0" borderId="66" xfId="61" applyNumberFormat="1" applyFont="1" applyFill="1" applyBorder="1" applyAlignment="1" applyProtection="1">
      <alignment horizontal="right"/>
      <protection hidden="1"/>
    </xf>
    <xf numFmtId="0" fontId="0" fillId="0" borderId="69" xfId="61" applyFont="1" applyFill="1" applyBorder="1" applyAlignment="1" applyProtection="1">
      <alignment horizontal="right"/>
      <protection hidden="1"/>
    </xf>
    <xf numFmtId="0" fontId="0" fillId="0" borderId="64" xfId="0" applyFill="1" applyBorder="1" applyAlignment="1" applyProtection="1">
      <alignment vertical="center"/>
      <protection hidden="1"/>
    </xf>
    <xf numFmtId="0" fontId="0" fillId="0" borderId="82" xfId="0" applyBorder="1" applyAlignment="1">
      <alignment vertical="center"/>
    </xf>
    <xf numFmtId="0" fontId="0" fillId="0" borderId="83" xfId="0" applyNumberFormat="1" applyBorder="1" applyAlignment="1">
      <alignment vertical="center"/>
    </xf>
    <xf numFmtId="0" fontId="0" fillId="34" borderId="34" xfId="0" applyFill="1" applyBorder="1" applyAlignment="1">
      <alignment horizontal="right" vertical="center"/>
    </xf>
    <xf numFmtId="180" fontId="0" fillId="0" borderId="34" xfId="0" applyNumberFormat="1" applyBorder="1" applyAlignment="1">
      <alignment vertical="center"/>
    </xf>
    <xf numFmtId="0" fontId="0" fillId="38" borderId="25" xfId="0" applyFill="1" applyBorder="1" applyAlignment="1">
      <alignment vertical="center"/>
    </xf>
    <xf numFmtId="0" fontId="0" fillId="38" borderId="21" xfId="0" applyFill="1" applyBorder="1" applyAlignment="1">
      <alignment vertical="center"/>
    </xf>
    <xf numFmtId="0" fontId="22" fillId="38" borderId="25" xfId="0" applyFont="1" applyFill="1" applyBorder="1" applyAlignment="1">
      <alignment vertical="center" shrinkToFit="1"/>
    </xf>
    <xf numFmtId="0" fontId="0" fillId="0" borderId="84" xfId="0" applyBorder="1" applyAlignment="1">
      <alignment vertical="center"/>
    </xf>
    <xf numFmtId="0" fontId="0" fillId="0" borderId="85" xfId="0" applyBorder="1" applyAlignment="1">
      <alignment vertical="center"/>
    </xf>
    <xf numFmtId="0" fontId="19" fillId="0" borderId="86" xfId="0" applyFont="1" applyBorder="1" applyAlignment="1">
      <alignment horizontal="center" vertical="center"/>
    </xf>
    <xf numFmtId="0" fontId="0" fillId="0" borderId="86" xfId="0" applyBorder="1" applyAlignment="1">
      <alignment vertical="center"/>
    </xf>
    <xf numFmtId="0" fontId="0" fillId="34" borderId="23" xfId="0" applyFill="1" applyBorder="1" applyAlignment="1">
      <alignment horizontal="right" vertical="center"/>
    </xf>
    <xf numFmtId="58" fontId="0" fillId="0" borderId="34" xfId="0" applyNumberFormat="1" applyBorder="1" applyAlignment="1">
      <alignment vertical="center"/>
    </xf>
    <xf numFmtId="0" fontId="0" fillId="0" borderId="87" xfId="0" applyNumberFormat="1" applyBorder="1" applyAlignment="1" applyProtection="1">
      <alignment vertical="center"/>
      <protection locked="0"/>
    </xf>
    <xf numFmtId="176" fontId="0" fillId="0" borderId="88" xfId="0" applyNumberFormat="1" applyBorder="1" applyAlignment="1">
      <alignment vertical="center"/>
    </xf>
    <xf numFmtId="38" fontId="19" fillId="0" borderId="59" xfId="0" applyNumberFormat="1" applyFont="1" applyBorder="1" applyAlignment="1">
      <alignment vertical="center"/>
    </xf>
    <xf numFmtId="3" fontId="26" fillId="0" borderId="0" xfId="61" applyNumberFormat="1" applyFont="1" applyBorder="1" applyAlignment="1">
      <alignment horizontal="center"/>
      <protection/>
    </xf>
    <xf numFmtId="38" fontId="0" fillId="0" borderId="89" xfId="49" applyFont="1" applyBorder="1" applyAlignment="1">
      <alignment vertical="center"/>
    </xf>
    <xf numFmtId="38" fontId="0" fillId="0" borderId="90" xfId="49" applyFont="1" applyBorder="1" applyAlignment="1">
      <alignment vertical="center"/>
    </xf>
    <xf numFmtId="0" fontId="0" fillId="36" borderId="34" xfId="0" applyFont="1" applyFill="1" applyBorder="1" applyAlignment="1" applyProtection="1">
      <alignment horizontal="left" vertical="center"/>
      <protection locked="0"/>
    </xf>
    <xf numFmtId="58" fontId="0" fillId="36" borderId="34" xfId="0" applyNumberFormat="1" applyFont="1" applyFill="1" applyBorder="1" applyAlignment="1" applyProtection="1">
      <alignment horizontal="left" vertical="center"/>
      <protection locked="0"/>
    </xf>
    <xf numFmtId="0" fontId="0" fillId="36" borderId="34" xfId="0" applyFont="1" applyFill="1" applyBorder="1" applyAlignment="1" applyProtection="1">
      <alignment horizontal="left" vertical="center"/>
      <protection locked="0"/>
    </xf>
    <xf numFmtId="0" fontId="0" fillId="36" borderId="21" xfId="63" applyFont="1" applyFill="1" applyBorder="1" applyAlignment="1" applyProtection="1">
      <alignment vertical="center"/>
      <protection locked="0"/>
    </xf>
    <xf numFmtId="0" fontId="0" fillId="36" borderId="21" xfId="63" applyFont="1" applyFill="1" applyBorder="1" applyAlignment="1" applyProtection="1">
      <alignment horizontal="center" vertical="center"/>
      <protection locked="0"/>
    </xf>
    <xf numFmtId="0" fontId="0" fillId="36" borderId="67" xfId="63" applyFont="1" applyFill="1" applyBorder="1" applyAlignment="1" applyProtection="1">
      <alignment horizontal="center" vertical="center"/>
      <protection locked="0"/>
    </xf>
    <xf numFmtId="58" fontId="0" fillId="36" borderId="34" xfId="61" applyNumberFormat="1" applyFont="1" applyFill="1" applyBorder="1" applyAlignment="1" applyProtection="1">
      <alignment horizontal="left" vertical="center"/>
      <protection locked="0"/>
    </xf>
    <xf numFmtId="58" fontId="0" fillId="35" borderId="34" xfId="61" applyNumberFormat="1" applyFont="1" applyFill="1" applyBorder="1" applyAlignment="1">
      <alignment vertical="center"/>
      <protection/>
    </xf>
    <xf numFmtId="0" fontId="0" fillId="36" borderId="34" xfId="61" applyFont="1" applyFill="1" applyBorder="1" applyAlignment="1" applyProtection="1">
      <alignment horizontal="left" vertical="center"/>
      <protection locked="0"/>
    </xf>
    <xf numFmtId="38" fontId="0" fillId="36" borderId="34" xfId="49" applyFont="1" applyFill="1" applyBorder="1" applyAlignment="1" applyProtection="1">
      <alignment horizontal="center" vertical="center"/>
      <protection locked="0"/>
    </xf>
    <xf numFmtId="3" fontId="0" fillId="0" borderId="31" xfId="61" applyNumberFormat="1" applyFont="1" applyFill="1" applyBorder="1" applyAlignment="1" applyProtection="1">
      <alignment horizontal="right"/>
      <protection hidden="1"/>
    </xf>
    <xf numFmtId="0" fontId="30" fillId="0" borderId="28" xfId="0" applyFont="1" applyBorder="1" applyAlignment="1">
      <alignment vertical="center"/>
    </xf>
    <xf numFmtId="0" fontId="76" fillId="36" borderId="34" xfId="0" applyFont="1" applyFill="1" applyBorder="1" applyAlignment="1" applyProtection="1">
      <alignment horizontal="left" vertical="center"/>
      <protection locked="0"/>
    </xf>
    <xf numFmtId="178" fontId="0" fillId="0" borderId="21" xfId="0" applyNumberForma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178" fontId="0" fillId="0" borderId="24" xfId="0" applyNumberFormat="1"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74"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75" xfId="0" applyFill="1" applyBorder="1" applyAlignment="1" applyProtection="1">
      <alignment horizontal="left" vertical="top" wrapText="1"/>
      <protection locked="0"/>
    </xf>
    <xf numFmtId="178" fontId="0" fillId="0" borderId="23" xfId="0" applyNumberFormat="1" applyFill="1" applyBorder="1" applyAlignment="1" applyProtection="1">
      <alignment horizontal="left" vertical="top" wrapText="1"/>
      <protection locked="0"/>
    </xf>
    <xf numFmtId="178" fontId="0" fillId="0" borderId="91" xfId="0" applyNumberFormat="1" applyFill="1" applyBorder="1" applyAlignment="1" applyProtection="1">
      <alignment horizontal="left" vertical="top" wrapText="1"/>
      <protection locked="0"/>
    </xf>
    <xf numFmtId="178" fontId="0" fillId="0" borderId="26" xfId="0" applyNumberFormat="1" applyFill="1" applyBorder="1" applyAlignment="1" applyProtection="1">
      <alignment horizontal="left" vertical="top" wrapText="1"/>
      <protection locked="0"/>
    </xf>
    <xf numFmtId="178" fontId="0" fillId="0" borderId="92" xfId="0" applyNumberFormat="1" applyFill="1" applyBorder="1" applyAlignment="1" applyProtection="1">
      <alignment horizontal="left" vertical="top" wrapText="1"/>
      <protection locked="0"/>
    </xf>
    <xf numFmtId="0" fontId="0" fillId="0" borderId="92" xfId="0" applyFill="1" applyBorder="1" applyAlignment="1" applyProtection="1">
      <alignment horizontal="left" vertical="top" wrapText="1"/>
      <protection locked="0"/>
    </xf>
    <xf numFmtId="0" fontId="0" fillId="0" borderId="93" xfId="0" applyFill="1" applyBorder="1" applyAlignment="1" applyProtection="1">
      <alignment horizontal="left" vertical="top" wrapText="1"/>
      <protection locked="0"/>
    </xf>
    <xf numFmtId="178" fontId="0" fillId="36" borderId="23" xfId="0" applyNumberFormat="1" applyFill="1" applyBorder="1" applyAlignment="1" applyProtection="1">
      <alignment horizontal="left" vertical="top" wrapText="1"/>
      <protection locked="0"/>
    </xf>
    <xf numFmtId="178" fontId="0" fillId="36" borderId="26" xfId="0" applyNumberFormat="1" applyFill="1" applyBorder="1" applyAlignment="1" applyProtection="1">
      <alignment horizontal="left" vertical="top" wrapText="1"/>
      <protection locked="0"/>
    </xf>
    <xf numFmtId="0" fontId="0" fillId="0" borderId="94" xfId="0" applyFill="1" applyBorder="1" applyAlignment="1" applyProtection="1">
      <alignment horizontal="left" vertical="top" wrapText="1"/>
      <protection locked="0"/>
    </xf>
    <xf numFmtId="0" fontId="0" fillId="0" borderId="95" xfId="0" applyFill="1" applyBorder="1" applyAlignment="1" applyProtection="1">
      <alignment horizontal="left" vertical="top" wrapText="1"/>
      <protection locked="0"/>
    </xf>
    <xf numFmtId="49" fontId="0" fillId="0" borderId="25" xfId="0" applyNumberFormat="1" applyBorder="1" applyAlignment="1">
      <alignment horizontal="right" vertical="top"/>
    </xf>
    <xf numFmtId="49" fontId="0" fillId="0" borderId="23" xfId="0" applyNumberFormat="1" applyBorder="1" applyAlignment="1">
      <alignment horizontal="right" vertical="top"/>
    </xf>
    <xf numFmtId="49" fontId="0" fillId="0" borderId="21" xfId="0" applyNumberFormat="1" applyBorder="1" applyAlignment="1">
      <alignment horizontal="right" vertical="top"/>
    </xf>
    <xf numFmtId="49" fontId="0" fillId="0" borderId="34" xfId="0" applyNumberFormat="1" applyBorder="1" applyAlignment="1">
      <alignment horizontal="right" vertical="top"/>
    </xf>
    <xf numFmtId="0" fontId="0" fillId="0" borderId="24" xfId="0" applyFill="1" applyBorder="1" applyAlignment="1">
      <alignment horizontal="center" vertical="top"/>
    </xf>
    <xf numFmtId="0" fontId="0" fillId="0" borderId="26" xfId="0" applyFill="1" applyBorder="1" applyAlignment="1">
      <alignment horizontal="center" vertical="top"/>
    </xf>
    <xf numFmtId="0" fontId="0" fillId="0" borderId="92" xfId="0" applyFill="1" applyBorder="1" applyAlignment="1">
      <alignment horizontal="center" vertical="top"/>
    </xf>
    <xf numFmtId="0" fontId="0" fillId="0" borderId="94" xfId="0" applyFill="1" applyBorder="1" applyAlignment="1">
      <alignment horizontal="center" vertical="top"/>
    </xf>
    <xf numFmtId="0" fontId="0" fillId="0" borderId="34" xfId="0" applyFill="1" applyBorder="1" applyAlignment="1">
      <alignment horizontal="center" vertical="top"/>
    </xf>
    <xf numFmtId="0" fontId="0" fillId="28" borderId="20" xfId="0" applyFill="1" applyBorder="1" applyAlignment="1">
      <alignment vertical="top"/>
    </xf>
    <xf numFmtId="0" fontId="0" fillId="28" borderId="25" xfId="0" applyFill="1" applyBorder="1" applyAlignment="1">
      <alignment horizontal="left" vertical="top" wrapText="1"/>
    </xf>
    <xf numFmtId="0" fontId="0" fillId="28" borderId="22" xfId="0" applyFill="1" applyBorder="1" applyAlignment="1">
      <alignment vertical="top"/>
    </xf>
    <xf numFmtId="0" fontId="0" fillId="28" borderId="27" xfId="0" applyFill="1" applyBorder="1" applyAlignment="1">
      <alignment vertical="top"/>
    </xf>
    <xf numFmtId="0" fontId="0" fillId="0" borderId="39" xfId="0" applyFill="1" applyBorder="1" applyAlignment="1">
      <alignment vertical="top" textRotation="255"/>
    </xf>
    <xf numFmtId="0" fontId="0" fillId="0" borderId="40" xfId="0" applyFill="1" applyBorder="1" applyAlignment="1">
      <alignment vertical="top" textRotation="255"/>
    </xf>
    <xf numFmtId="0" fontId="0" fillId="0" borderId="58" xfId="0" applyFill="1" applyBorder="1" applyAlignment="1">
      <alignment vertical="top" textRotation="255"/>
    </xf>
    <xf numFmtId="0" fontId="0" fillId="0" borderId="87" xfId="0" applyFill="1" applyBorder="1" applyAlignment="1">
      <alignment vertical="top" textRotation="255"/>
    </xf>
    <xf numFmtId="0" fontId="0" fillId="0" borderId="35" xfId="0" applyFill="1" applyBorder="1" applyAlignment="1">
      <alignment vertical="top" textRotation="255"/>
    </xf>
    <xf numFmtId="0" fontId="0" fillId="0" borderId="73" xfId="0" applyFill="1" applyBorder="1" applyAlignment="1" applyProtection="1">
      <alignment horizontal="center"/>
      <protection locked="0"/>
    </xf>
    <xf numFmtId="0" fontId="0" fillId="0" borderId="96" xfId="0" applyFill="1" applyBorder="1" applyAlignment="1" applyProtection="1">
      <alignment horizontal="center"/>
      <protection locked="0"/>
    </xf>
    <xf numFmtId="0" fontId="0" fillId="0" borderId="97" xfId="0" applyFill="1" applyBorder="1" applyAlignment="1" applyProtection="1">
      <alignment horizontal="center"/>
      <protection locked="0"/>
    </xf>
    <xf numFmtId="0" fontId="0" fillId="0" borderId="9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87" xfId="0" applyFill="1" applyBorder="1" applyAlignment="1" applyProtection="1">
      <alignment horizontal="center"/>
      <protection locked="0"/>
    </xf>
    <xf numFmtId="0" fontId="0" fillId="0" borderId="88"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34" borderId="92" xfId="0" applyFill="1" applyBorder="1" applyAlignment="1">
      <alignment horizontal="center" vertical="top"/>
    </xf>
    <xf numFmtId="178" fontId="0" fillId="36" borderId="92" xfId="0" applyNumberFormat="1" applyFill="1" applyBorder="1" applyAlignment="1" applyProtection="1">
      <alignment horizontal="left" vertical="top" wrapText="1"/>
      <protection locked="0"/>
    </xf>
    <xf numFmtId="0" fontId="0" fillId="41" borderId="26" xfId="0" applyFill="1" applyBorder="1" applyAlignment="1">
      <alignment horizontal="center" vertical="top"/>
    </xf>
    <xf numFmtId="178" fontId="0" fillId="41" borderId="26" xfId="0" applyNumberFormat="1" applyFill="1" applyBorder="1" applyAlignment="1" applyProtection="1">
      <alignment horizontal="left" vertical="top" wrapText="1"/>
      <protection locked="0"/>
    </xf>
    <xf numFmtId="0" fontId="0" fillId="41" borderId="26" xfId="0" applyFill="1" applyBorder="1" applyAlignment="1" applyProtection="1">
      <alignment horizontal="left" vertical="top" wrapText="1"/>
      <protection locked="0"/>
    </xf>
    <xf numFmtId="0" fontId="0" fillId="41" borderId="75" xfId="0" applyFill="1" applyBorder="1" applyAlignment="1" applyProtection="1">
      <alignment horizontal="left" vertical="top" wrapText="1"/>
      <protection locked="0"/>
    </xf>
    <xf numFmtId="0" fontId="0" fillId="0" borderId="22" xfId="0" applyFill="1" applyBorder="1" applyAlignment="1">
      <alignment vertical="top"/>
    </xf>
    <xf numFmtId="0" fontId="0" fillId="0" borderId="27" xfId="0" applyFill="1" applyBorder="1" applyAlignment="1">
      <alignment vertical="top"/>
    </xf>
    <xf numFmtId="0" fontId="0" fillId="0" borderId="91" xfId="0" applyFill="1" applyBorder="1" applyAlignment="1">
      <alignment horizontal="center" vertical="top"/>
    </xf>
    <xf numFmtId="0" fontId="0" fillId="0" borderId="99" xfId="0" applyBorder="1" applyAlignment="1">
      <alignment vertical="top"/>
    </xf>
    <xf numFmtId="0" fontId="0" fillId="0" borderId="23" xfId="0" applyFill="1" applyBorder="1" applyAlignment="1">
      <alignment horizontal="center" vertical="top"/>
    </xf>
    <xf numFmtId="178" fontId="0" fillId="0" borderId="25" xfId="0" applyNumberFormat="1"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89" xfId="0" applyFill="1" applyBorder="1" applyAlignment="1" applyProtection="1">
      <alignment horizontal="left" vertical="top" wrapText="1"/>
      <protection locked="0"/>
    </xf>
    <xf numFmtId="0" fontId="0" fillId="0" borderId="62" xfId="0" applyBorder="1" applyAlignment="1">
      <alignment horizontal="right" vertical="top" wrapText="1"/>
    </xf>
    <xf numFmtId="0" fontId="0" fillId="0" borderId="100" xfId="0" applyBorder="1" applyAlignment="1">
      <alignment horizontal="right" vertical="top" shrinkToFit="1"/>
    </xf>
    <xf numFmtId="0" fontId="0" fillId="42" borderId="40" xfId="0" applyFill="1" applyBorder="1" applyAlignment="1">
      <alignment vertical="top" textRotation="255"/>
    </xf>
    <xf numFmtId="0" fontId="0" fillId="42" borderId="58" xfId="0" applyFill="1" applyBorder="1" applyAlignment="1">
      <alignment vertical="top" textRotation="255"/>
    </xf>
    <xf numFmtId="0" fontId="0" fillId="28" borderId="73" xfId="0" applyFill="1" applyBorder="1" applyAlignment="1" applyProtection="1">
      <alignment horizontal="center"/>
      <protection locked="0"/>
    </xf>
    <xf numFmtId="0" fontId="0" fillId="28" borderId="96" xfId="0" applyFill="1" applyBorder="1" applyAlignment="1" applyProtection="1">
      <alignment horizontal="center"/>
      <protection locked="0"/>
    </xf>
    <xf numFmtId="0" fontId="0" fillId="28" borderId="98" xfId="0" applyFill="1" applyBorder="1" applyAlignment="1" applyProtection="1">
      <alignment horizontal="center"/>
      <protection locked="0"/>
    </xf>
    <xf numFmtId="0" fontId="0" fillId="28" borderId="40" xfId="0" applyFill="1" applyBorder="1" applyAlignment="1" applyProtection="1">
      <alignment horizontal="center"/>
      <protection locked="0"/>
    </xf>
    <xf numFmtId="0" fontId="0" fillId="28" borderId="58" xfId="0" applyFill="1" applyBorder="1" applyAlignment="1" applyProtection="1">
      <alignment horizontal="center"/>
      <protection locked="0"/>
    </xf>
    <xf numFmtId="0" fontId="0" fillId="28" borderId="43" xfId="0" applyFill="1" applyBorder="1" applyAlignment="1" applyProtection="1">
      <alignment horizontal="center"/>
      <protection locked="0"/>
    </xf>
    <xf numFmtId="0" fontId="0" fillId="28" borderId="44" xfId="0" applyFill="1" applyBorder="1" applyAlignment="1" applyProtection="1">
      <alignment horizontal="center"/>
      <protection locked="0"/>
    </xf>
    <xf numFmtId="0" fontId="0" fillId="0" borderId="101" xfId="0" applyFill="1" applyBorder="1" applyAlignment="1" applyProtection="1">
      <alignment horizontal="center"/>
      <protection locked="0"/>
    </xf>
    <xf numFmtId="0" fontId="0" fillId="28" borderId="102" xfId="0" applyFill="1" applyBorder="1" applyAlignment="1" applyProtection="1">
      <alignment horizontal="center"/>
      <protection locked="0"/>
    </xf>
    <xf numFmtId="0" fontId="0" fillId="28" borderId="103" xfId="0" applyFill="1" applyBorder="1" applyAlignment="1" applyProtection="1">
      <alignment horizontal="center"/>
      <protection locked="0"/>
    </xf>
    <xf numFmtId="0" fontId="0" fillId="0" borderId="102" xfId="0" applyFill="1" applyBorder="1" applyAlignment="1" applyProtection="1">
      <alignment horizontal="center"/>
      <protection locked="0"/>
    </xf>
    <xf numFmtId="0" fontId="0" fillId="0" borderId="103" xfId="0" applyFill="1" applyBorder="1" applyAlignment="1" applyProtection="1">
      <alignment horizontal="center"/>
      <protection locked="0"/>
    </xf>
    <xf numFmtId="0" fontId="0" fillId="36" borderId="101" xfId="0" applyFill="1" applyBorder="1" applyAlignment="1" applyProtection="1">
      <alignment horizontal="center"/>
      <protection locked="0"/>
    </xf>
    <xf numFmtId="0" fontId="19" fillId="38" borderId="23" xfId="0" applyFont="1" applyFill="1" applyBorder="1" applyAlignment="1">
      <alignment vertical="center"/>
    </xf>
    <xf numFmtId="0" fontId="0" fillId="0" borderId="34" xfId="0" applyFill="1" applyBorder="1" applyAlignment="1">
      <alignment vertical="center"/>
    </xf>
    <xf numFmtId="0" fontId="0" fillId="0" borderId="0" xfId="0" applyAlignment="1">
      <alignment horizontal="left" vertical="center" wrapText="1"/>
    </xf>
    <xf numFmtId="0" fontId="16" fillId="0" borderId="0" xfId="0" applyFont="1" applyAlignment="1">
      <alignment horizontal="left" vertical="center" wrapText="1"/>
    </xf>
    <xf numFmtId="0" fontId="0" fillId="0" borderId="0" xfId="0" applyAlignment="1">
      <alignment horizontal="right" vertical="center"/>
    </xf>
    <xf numFmtId="0" fontId="19" fillId="43" borderId="0" xfId="0" applyFont="1" applyFill="1" applyAlignment="1">
      <alignment horizontal="center" vertical="center"/>
    </xf>
    <xf numFmtId="0" fontId="0" fillId="38" borderId="35" xfId="0" applyFill="1" applyBorder="1" applyAlignment="1">
      <alignment horizontal="left" vertical="center"/>
    </xf>
    <xf numFmtId="0" fontId="0" fillId="38" borderId="61" xfId="0" applyFill="1" applyBorder="1" applyAlignment="1">
      <alignment horizontal="left" vertical="center"/>
    </xf>
    <xf numFmtId="0" fontId="0" fillId="37" borderId="35" xfId="0" applyFill="1" applyBorder="1" applyAlignment="1">
      <alignment horizontal="left" vertical="center"/>
    </xf>
    <xf numFmtId="0" fontId="0" fillId="37" borderId="61" xfId="0" applyFill="1" applyBorder="1" applyAlignment="1">
      <alignment horizontal="left" vertical="center"/>
    </xf>
    <xf numFmtId="0" fontId="0" fillId="38" borderId="23" xfId="0" applyFill="1" applyBorder="1" applyAlignment="1">
      <alignment horizontal="right" vertical="center"/>
    </xf>
    <xf numFmtId="0" fontId="0" fillId="38" borderId="25" xfId="0" applyFill="1" applyBorder="1" applyAlignment="1">
      <alignment horizontal="right" vertical="center"/>
    </xf>
    <xf numFmtId="0" fontId="0" fillId="38" borderId="21" xfId="0" applyFill="1" applyBorder="1" applyAlignment="1">
      <alignment horizontal="right" vertical="center"/>
    </xf>
    <xf numFmtId="0" fontId="0" fillId="0" borderId="0" xfId="0" applyAlignment="1">
      <alignment horizontal="left" vertical="center" wrapText="1"/>
    </xf>
    <xf numFmtId="0" fontId="0" fillId="0" borderId="0" xfId="0" applyAlignment="1">
      <alignment horizontal="left" vertical="center" shrinkToFit="1"/>
    </xf>
    <xf numFmtId="0" fontId="0" fillId="39" borderId="65" xfId="0" applyFill="1" applyBorder="1" applyAlignment="1">
      <alignment horizontal="center" vertical="center"/>
    </xf>
    <xf numFmtId="0" fontId="0" fillId="39" borderId="0" xfId="0" applyFill="1" applyBorder="1" applyAlignment="1">
      <alignment horizontal="center" vertical="center"/>
    </xf>
    <xf numFmtId="0" fontId="19" fillId="38" borderId="35" xfId="0" applyFont="1" applyFill="1" applyBorder="1" applyAlignment="1">
      <alignment horizontal="left" vertical="center"/>
    </xf>
    <xf numFmtId="0" fontId="0" fillId="0" borderId="61" xfId="0" applyBorder="1" applyAlignment="1">
      <alignment vertical="center"/>
    </xf>
    <xf numFmtId="0" fontId="11" fillId="0" borderId="10" xfId="0" applyFont="1" applyBorder="1" applyAlignment="1">
      <alignment horizontal="justify" vertical="center" wrapText="1"/>
    </xf>
    <xf numFmtId="0" fontId="10" fillId="0" borderId="0" xfId="0" applyFont="1" applyAlignment="1">
      <alignment horizontal="left" vertical="center"/>
    </xf>
    <xf numFmtId="0" fontId="12" fillId="0" borderId="0" xfId="0" applyFont="1" applyAlignment="1">
      <alignment horizontal="center" vertical="center"/>
    </xf>
    <xf numFmtId="0" fontId="7" fillId="0" borderId="10" xfId="0" applyFont="1" applyBorder="1" applyAlignment="1">
      <alignment horizontal="left" vertical="center" wrapText="1"/>
    </xf>
    <xf numFmtId="0" fontId="0" fillId="0" borderId="71" xfId="0" applyBorder="1" applyAlignment="1" applyProtection="1">
      <alignment horizontal="left" vertical="center"/>
      <protection locked="0"/>
    </xf>
    <xf numFmtId="0" fontId="0" fillId="0" borderId="63" xfId="0" applyBorder="1" applyAlignment="1">
      <alignment horizontal="left" vertical="center"/>
    </xf>
    <xf numFmtId="0" fontId="0" fillId="0" borderId="70" xfId="0" applyBorder="1" applyAlignment="1">
      <alignment horizontal="left" vertical="center"/>
    </xf>
    <xf numFmtId="0" fontId="0" fillId="0" borderId="71" xfId="0" applyFill="1" applyBorder="1" applyAlignment="1" applyProtection="1">
      <alignment horizontal="left" vertical="center"/>
      <protection locked="0"/>
    </xf>
    <xf numFmtId="0" fontId="0" fillId="0" borderId="63" xfId="0" applyFill="1" applyBorder="1" applyAlignment="1">
      <alignment horizontal="left" vertical="center"/>
    </xf>
    <xf numFmtId="0" fontId="0" fillId="0" borderId="70" xfId="0" applyFill="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justify" vertical="top"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justify" vertical="top" wrapText="1"/>
    </xf>
    <xf numFmtId="0" fontId="10" fillId="0" borderId="19"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6" fillId="0" borderId="0" xfId="0" applyFont="1" applyAlignment="1">
      <alignment horizontal="left" vertical="center" wrapText="1"/>
    </xf>
    <xf numFmtId="0" fontId="10" fillId="0" borderId="34" xfId="0" applyFont="1" applyBorder="1" applyAlignment="1" applyProtection="1">
      <alignment horizontal="left" vertical="top" wrapText="1"/>
      <protection locked="0"/>
    </xf>
    <xf numFmtId="0" fontId="11" fillId="0" borderId="71" xfId="0" applyFont="1" applyBorder="1" applyAlignment="1">
      <alignment horizontal="center" vertical="center" wrapText="1"/>
    </xf>
    <xf numFmtId="0" fontId="11" fillId="0" borderId="70" xfId="0" applyFont="1" applyBorder="1" applyAlignment="1">
      <alignment horizontal="center" vertical="center" wrapText="1"/>
    </xf>
    <xf numFmtId="0" fontId="0" fillId="0" borderId="71" xfId="0" applyBorder="1" applyAlignment="1">
      <alignment horizontal="left" vertical="center"/>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10" fillId="0" borderId="6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36" borderId="32"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104"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05" xfId="0" applyFill="1" applyBorder="1" applyAlignment="1" applyProtection="1">
      <alignment horizontal="left" vertical="top"/>
      <protection locked="0"/>
    </xf>
    <xf numFmtId="0" fontId="0" fillId="36" borderId="106" xfId="0" applyFill="1" applyBorder="1" applyAlignment="1" applyProtection="1">
      <alignment horizontal="left" vertical="top"/>
      <protection locked="0"/>
    </xf>
    <xf numFmtId="0" fontId="10" fillId="0" borderId="16"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33" fillId="0" borderId="65" xfId="0" applyFont="1" applyBorder="1" applyAlignment="1">
      <alignment horizontal="left" vertical="center" wrapText="1"/>
    </xf>
    <xf numFmtId="0" fontId="0" fillId="0" borderId="63" xfId="0" applyBorder="1" applyAlignment="1" applyProtection="1">
      <alignment horizontal="right" vertical="center"/>
      <protection locked="0"/>
    </xf>
    <xf numFmtId="0" fontId="18" fillId="0" borderId="64"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6" xfId="0" applyFont="1" applyBorder="1" applyAlignment="1" applyProtection="1">
      <alignment horizontal="left" vertical="top" wrapText="1"/>
      <protection locked="0"/>
    </xf>
    <xf numFmtId="0" fontId="8" fillId="0" borderId="10" xfId="0" applyFont="1" applyBorder="1" applyAlignment="1">
      <alignment horizontal="left" vertical="center" wrapText="1"/>
    </xf>
    <xf numFmtId="0" fontId="0" fillId="0" borderId="10" xfId="0" applyBorder="1" applyAlignment="1" applyProtection="1">
      <alignment horizontal="left" vertical="center"/>
      <protection locked="0"/>
    </xf>
    <xf numFmtId="179" fontId="0" fillId="0" borderId="10" xfId="0" applyNumberFormat="1" applyBorder="1" applyAlignment="1">
      <alignment horizontal="left" vertical="center" wrapText="1"/>
    </xf>
    <xf numFmtId="179" fontId="8" fillId="0" borderId="10" xfId="0" applyNumberFormat="1" applyFont="1" applyBorder="1" applyAlignment="1">
      <alignment horizontal="left" vertical="center" wrapText="1"/>
    </xf>
    <xf numFmtId="0" fontId="10" fillId="0" borderId="23" xfId="0" applyFont="1" applyBorder="1" applyAlignment="1">
      <alignment horizontal="left" vertical="center" wrapText="1"/>
    </xf>
    <xf numFmtId="0" fontId="10" fillId="0" borderId="21" xfId="0" applyFont="1" applyBorder="1" applyAlignment="1">
      <alignment horizontal="left" vertical="center" wrapText="1"/>
    </xf>
    <xf numFmtId="0" fontId="18" fillId="0" borderId="35" xfId="0" applyFont="1" applyBorder="1" applyAlignment="1" applyProtection="1">
      <alignment horizontal="center" vertical="top" wrapText="1"/>
      <protection locked="0"/>
    </xf>
    <xf numFmtId="0" fontId="10" fillId="0" borderId="61" xfId="0" applyFont="1" applyBorder="1" applyAlignment="1" applyProtection="1">
      <alignment horizontal="center" vertical="top" wrapText="1"/>
      <protection locked="0"/>
    </xf>
    <xf numFmtId="0" fontId="11" fillId="0" borderId="35" xfId="0" applyFont="1" applyBorder="1" applyAlignment="1" applyProtection="1">
      <alignment horizontal="left" vertical="top" wrapText="1"/>
      <protection locked="0"/>
    </xf>
    <xf numFmtId="0" fontId="11" fillId="0" borderId="60" xfId="0" applyFont="1" applyBorder="1" applyAlignment="1" applyProtection="1">
      <alignment horizontal="left" vertical="top" wrapText="1"/>
      <protection locked="0"/>
    </xf>
    <xf numFmtId="0" fontId="11" fillId="0" borderId="61" xfId="0" applyFont="1" applyBorder="1" applyAlignment="1" applyProtection="1">
      <alignment horizontal="left" vertical="top" wrapText="1"/>
      <protection locked="0"/>
    </xf>
    <xf numFmtId="0" fontId="11" fillId="0" borderId="65" xfId="0" applyFont="1" applyBorder="1" applyAlignment="1" applyProtection="1">
      <alignment horizontal="left" vertical="top" wrapText="1"/>
      <protection locked="0"/>
    </xf>
    <xf numFmtId="0" fontId="11" fillId="0" borderId="107" xfId="0" applyFont="1" applyBorder="1" applyAlignment="1" applyProtection="1">
      <alignment horizontal="left" vertical="top" wrapText="1"/>
      <protection locked="0"/>
    </xf>
    <xf numFmtId="0" fontId="11" fillId="0" borderId="67"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108" xfId="0" applyFont="1" applyBorder="1" applyAlignment="1" applyProtection="1">
      <alignment horizontal="left" vertical="top" wrapText="1"/>
      <protection locked="0"/>
    </xf>
    <xf numFmtId="0" fontId="11" fillId="0" borderId="50" xfId="0" applyFont="1" applyBorder="1" applyAlignment="1">
      <alignment horizontal="left" vertical="top" wrapText="1"/>
    </xf>
    <xf numFmtId="0" fontId="10" fillId="0" borderId="35" xfId="0" applyFont="1" applyBorder="1" applyAlignment="1" applyProtection="1">
      <alignment horizontal="left" vertical="top" wrapText="1"/>
      <protection locked="0"/>
    </xf>
    <xf numFmtId="0" fontId="10" fillId="0" borderId="60" xfId="0" applyFont="1" applyBorder="1" applyAlignment="1" applyProtection="1">
      <alignment horizontal="left" vertical="top" wrapText="1"/>
      <protection locked="0"/>
    </xf>
    <xf numFmtId="0" fontId="10" fillId="0" borderId="109" xfId="0" applyFont="1" applyBorder="1" applyAlignment="1" applyProtection="1">
      <alignment horizontal="left" vertical="top" wrapText="1"/>
      <protection locked="0"/>
    </xf>
    <xf numFmtId="0" fontId="0" fillId="0" borderId="23" xfId="0" applyFill="1" applyBorder="1" applyAlignment="1">
      <alignment horizontal="left" vertical="top" wrapText="1"/>
    </xf>
    <xf numFmtId="0" fontId="0" fillId="0" borderId="21" xfId="0" applyFill="1"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11" xfId="0" applyNumberFormat="1" applyBorder="1" applyAlignment="1">
      <alignment horizontal="left" vertical="center"/>
    </xf>
    <xf numFmtId="0" fontId="0" fillId="0" borderId="110" xfId="0" applyNumberFormat="1" applyBorder="1" applyAlignment="1">
      <alignment horizontal="left" vertical="center"/>
    </xf>
    <xf numFmtId="0" fontId="0" fillId="0" borderId="12" xfId="0" applyNumberFormat="1" applyBorder="1" applyAlignment="1">
      <alignment horizontal="left" vertical="center"/>
    </xf>
    <xf numFmtId="0" fontId="0" fillId="0" borderId="111" xfId="0" applyBorder="1" applyAlignment="1">
      <alignment horizontal="center" vertical="top"/>
    </xf>
    <xf numFmtId="0" fontId="0" fillId="0" borderId="112" xfId="0" applyBorder="1" applyAlignment="1">
      <alignment horizontal="center" vertical="top"/>
    </xf>
    <xf numFmtId="0" fontId="0" fillId="28" borderId="23" xfId="0" applyFill="1" applyBorder="1" applyAlignment="1">
      <alignment horizontal="left" vertical="top" wrapText="1"/>
    </xf>
    <xf numFmtId="0" fontId="0" fillId="28" borderId="25" xfId="0" applyFill="1" applyBorder="1" applyAlignment="1">
      <alignment horizontal="left" vertical="top" wrapText="1"/>
    </xf>
    <xf numFmtId="0" fontId="0" fillId="28" borderId="21" xfId="0" applyFill="1" applyBorder="1" applyAlignment="1">
      <alignment horizontal="left" vertical="top" wrapText="1"/>
    </xf>
    <xf numFmtId="0" fontId="0" fillId="0" borderId="21" xfId="0" applyBorder="1" applyAlignment="1">
      <alignment horizontal="left" vertical="top" wrapText="1"/>
    </xf>
    <xf numFmtId="0" fontId="0" fillId="0" borderId="11" xfId="0" applyNumberFormat="1" applyBorder="1" applyAlignment="1">
      <alignment horizontal="left" vertical="center" shrinkToFit="1"/>
    </xf>
    <xf numFmtId="0" fontId="0" fillId="0" borderId="12" xfId="0" applyNumberFormat="1" applyBorder="1" applyAlignment="1">
      <alignment horizontal="left" vertical="center" shrinkToFit="1"/>
    </xf>
    <xf numFmtId="0" fontId="0" fillId="0" borderId="16" xfId="0" applyBorder="1" applyAlignment="1">
      <alignment horizontal="center" vertical="top" wrapText="1"/>
    </xf>
    <xf numFmtId="0" fontId="0" fillId="0" borderId="19" xfId="0" applyBorder="1" applyAlignment="1">
      <alignment horizontal="center" vertical="top"/>
    </xf>
    <xf numFmtId="0" fontId="0" fillId="0" borderId="111" xfId="0" applyBorder="1" applyAlignment="1">
      <alignment horizontal="center" vertical="top" wrapText="1"/>
    </xf>
    <xf numFmtId="0" fontId="0" fillId="0" borderId="112" xfId="0" applyBorder="1" applyAlignment="1">
      <alignment horizontal="center" vertical="top" wrapText="1"/>
    </xf>
    <xf numFmtId="0" fontId="0" fillId="0" borderId="113" xfId="0" applyBorder="1" applyAlignment="1">
      <alignment horizontal="center" vertical="top" wrapText="1"/>
    </xf>
    <xf numFmtId="0" fontId="0" fillId="0" borderId="114" xfId="0" applyBorder="1" applyAlignment="1">
      <alignment horizontal="center" vertical="top"/>
    </xf>
    <xf numFmtId="0" fontId="2" fillId="34" borderId="21" xfId="0" applyFont="1" applyFill="1" applyBorder="1" applyAlignment="1">
      <alignment horizontal="center" vertical="top" wrapText="1"/>
    </xf>
    <xf numFmtId="0" fontId="2" fillId="34" borderId="34" xfId="0" applyFont="1" applyFill="1" applyBorder="1" applyAlignment="1">
      <alignment horizontal="center" vertical="top" wrapText="1"/>
    </xf>
    <xf numFmtId="0" fontId="2" fillId="34" borderId="61"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35" xfId="0" applyFont="1" applyFill="1" applyBorder="1" applyAlignment="1">
      <alignment horizontal="center" vertical="top" wrapText="1"/>
    </xf>
    <xf numFmtId="0" fontId="2" fillId="34" borderId="34" xfId="0" applyFont="1" applyFill="1" applyBorder="1" applyAlignment="1">
      <alignment horizontal="justify" vertical="top" wrapText="1"/>
    </xf>
    <xf numFmtId="0" fontId="2" fillId="34" borderId="23" xfId="0" applyFont="1" applyFill="1" applyBorder="1" applyAlignment="1">
      <alignment horizontal="justify" vertical="top" wrapText="1"/>
    </xf>
    <xf numFmtId="0" fontId="2" fillId="34" borderId="64" xfId="0" applyFont="1" applyFill="1" applyBorder="1" applyAlignment="1">
      <alignment horizontal="justify" vertical="center" textRotation="255" wrapText="1"/>
    </xf>
    <xf numFmtId="0" fontId="2" fillId="34" borderId="62" xfId="0" applyFont="1" applyFill="1" applyBorder="1" applyAlignment="1">
      <alignment horizontal="justify" vertical="center" textRotation="255" wrapText="1"/>
    </xf>
    <xf numFmtId="0" fontId="2" fillId="34" borderId="68" xfId="0" applyFont="1" applyFill="1" applyBorder="1" applyAlignment="1">
      <alignment horizontal="justify" vertical="center" textRotation="255" wrapText="1"/>
    </xf>
    <xf numFmtId="0" fontId="2" fillId="34" borderId="33" xfId="0" applyFont="1" applyFill="1" applyBorder="1" applyAlignment="1">
      <alignment horizontal="justify" vertical="center" textRotation="255" wrapText="1"/>
    </xf>
    <xf numFmtId="0" fontId="2" fillId="34" borderId="67" xfId="0" applyFont="1" applyFill="1" applyBorder="1" applyAlignment="1">
      <alignment horizontal="justify" vertical="center" textRotation="255" wrapText="1"/>
    </xf>
    <xf numFmtId="0" fontId="2" fillId="34" borderId="38" xfId="0" applyFont="1" applyFill="1" applyBorder="1" applyAlignment="1">
      <alignment horizontal="justify" vertical="center" textRotation="255" wrapText="1"/>
    </xf>
    <xf numFmtId="0" fontId="2" fillId="0" borderId="64" xfId="0" applyNumberFormat="1" applyFont="1" applyFill="1" applyBorder="1" applyAlignment="1">
      <alignment horizontal="left" vertical="center" wrapText="1"/>
    </xf>
    <xf numFmtId="0" fontId="2" fillId="0" borderId="65" xfId="0" applyNumberFormat="1" applyFont="1" applyFill="1" applyBorder="1" applyAlignment="1">
      <alignment horizontal="left" vertical="center" wrapText="1"/>
    </xf>
    <xf numFmtId="0" fontId="2" fillId="0" borderId="62" xfId="0" applyNumberFormat="1" applyFont="1" applyFill="1" applyBorder="1" applyAlignment="1">
      <alignment horizontal="left" vertical="center" wrapText="1"/>
    </xf>
    <xf numFmtId="0" fontId="2" fillId="0" borderId="67" xfId="0" applyNumberFormat="1" applyFont="1" applyFill="1" applyBorder="1" applyAlignment="1">
      <alignment horizontal="left" vertical="center" wrapText="1"/>
    </xf>
    <xf numFmtId="0" fontId="2" fillId="0" borderId="53"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3" fillId="0" borderId="64" xfId="0" applyNumberFormat="1" applyFont="1" applyBorder="1" applyAlignment="1">
      <alignment horizontal="center" vertical="center" wrapText="1"/>
    </xf>
    <xf numFmtId="0" fontId="3" fillId="0" borderId="65" xfId="0" applyNumberFormat="1" applyFont="1" applyBorder="1" applyAlignment="1">
      <alignment horizontal="center" vertical="center" wrapText="1"/>
    </xf>
    <xf numFmtId="0" fontId="3" fillId="0" borderId="62" xfId="0" applyNumberFormat="1" applyFont="1" applyBorder="1" applyAlignment="1">
      <alignment horizontal="center" vertical="center" wrapText="1"/>
    </xf>
    <xf numFmtId="0" fontId="3" fillId="0" borderId="68"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3" xfId="0" applyNumberFormat="1" applyFont="1" applyBorder="1" applyAlignment="1">
      <alignment horizontal="center" vertical="center" wrapText="1"/>
    </xf>
    <xf numFmtId="0" fontId="3" fillId="0" borderId="67" xfId="0" applyNumberFormat="1" applyFont="1" applyBorder="1" applyAlignment="1">
      <alignment horizontal="center" vertical="center" wrapText="1"/>
    </xf>
    <xf numFmtId="0" fontId="3" fillId="0" borderId="53"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36" borderId="34" xfId="0" applyFont="1" applyFill="1" applyBorder="1" applyAlignment="1" applyProtection="1">
      <alignment horizontal="right" vertical="top" wrapText="1"/>
      <protection locked="0"/>
    </xf>
    <xf numFmtId="38" fontId="29" fillId="0" borderId="23" xfId="49" applyFont="1" applyBorder="1" applyAlignment="1">
      <alignment horizontal="right" vertical="top" wrapText="1"/>
    </xf>
    <xf numFmtId="38" fontId="29" fillId="0" borderId="25" xfId="49" applyFont="1" applyBorder="1" applyAlignment="1">
      <alignment horizontal="right" vertical="top" wrapText="1"/>
    </xf>
    <xf numFmtId="38" fontId="29" fillId="0" borderId="21" xfId="49" applyFont="1" applyBorder="1" applyAlignment="1">
      <alignment horizontal="right" vertical="top" wrapText="1"/>
    </xf>
    <xf numFmtId="0" fontId="2" fillId="34" borderId="34" xfId="0" applyFont="1" applyFill="1" applyBorder="1" applyAlignment="1">
      <alignment horizontal="justify" vertical="center" wrapText="1"/>
    </xf>
    <xf numFmtId="38" fontId="29" fillId="0" borderId="34" xfId="49" applyFont="1" applyBorder="1" applyAlignment="1">
      <alignment horizontal="right" vertical="top" wrapText="1"/>
    </xf>
    <xf numFmtId="0" fontId="3" fillId="34" borderId="0" xfId="0" applyFont="1" applyFill="1" applyBorder="1" applyAlignment="1">
      <alignment horizontal="center" vertical="top" wrapText="1"/>
    </xf>
    <xf numFmtId="0" fontId="3" fillId="34" borderId="34" xfId="0" applyFont="1" applyFill="1" applyBorder="1" applyAlignment="1">
      <alignment horizontal="justify" vertical="top" wrapText="1"/>
    </xf>
    <xf numFmtId="38" fontId="29" fillId="0" borderId="115" xfId="49" applyFont="1" applyBorder="1" applyAlignment="1">
      <alignment horizontal="right" vertical="top" wrapText="1"/>
    </xf>
    <xf numFmtId="0" fontId="11" fillId="0" borderId="60" xfId="0" applyFont="1" applyBorder="1" applyAlignment="1">
      <alignment horizontal="left" vertical="top" wrapText="1"/>
    </xf>
    <xf numFmtId="0" fontId="11" fillId="0" borderId="61" xfId="0" applyFont="1" applyBorder="1" applyAlignment="1">
      <alignment horizontal="left" vertical="top" wrapText="1"/>
    </xf>
    <xf numFmtId="0" fontId="11" fillId="0" borderId="35" xfId="0" applyFont="1" applyBorder="1" applyAlignment="1">
      <alignment vertical="top" wrapText="1"/>
    </xf>
    <xf numFmtId="0" fontId="11" fillId="0" borderId="60" xfId="0" applyFont="1" applyBorder="1" applyAlignment="1">
      <alignment vertical="top" wrapText="1"/>
    </xf>
    <xf numFmtId="0" fontId="11" fillId="0" borderId="61" xfId="0" applyFont="1" applyBorder="1" applyAlignment="1">
      <alignment vertical="top" wrapText="1"/>
    </xf>
    <xf numFmtId="0" fontId="11" fillId="0" borderId="35" xfId="0" applyFont="1" applyBorder="1" applyAlignment="1">
      <alignment horizontal="left" vertical="top" wrapText="1"/>
    </xf>
    <xf numFmtId="0" fontId="0" fillId="0" borderId="35"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6" fontId="11" fillId="0" borderId="64" xfId="58" applyFont="1" applyBorder="1" applyAlignment="1">
      <alignment horizontal="left" vertical="center" wrapText="1"/>
    </xf>
    <xf numFmtId="6" fontId="11" fillId="0" borderId="65" xfId="58" applyFont="1" applyBorder="1" applyAlignment="1">
      <alignment horizontal="left" vertical="center" wrapText="1"/>
    </xf>
    <xf numFmtId="6" fontId="11" fillId="0" borderId="62" xfId="58" applyFont="1" applyBorder="1" applyAlignment="1">
      <alignment horizontal="left" vertical="center" wrapText="1"/>
    </xf>
    <xf numFmtId="6" fontId="11" fillId="0" borderId="67" xfId="58" applyFont="1" applyBorder="1" applyAlignment="1">
      <alignment horizontal="left" vertical="center" wrapText="1"/>
    </xf>
    <xf numFmtId="6" fontId="11" fillId="0" borderId="53" xfId="58" applyFont="1" applyBorder="1" applyAlignment="1">
      <alignment horizontal="left" vertical="center" wrapText="1"/>
    </xf>
    <xf numFmtId="6" fontId="11" fillId="0" borderId="38" xfId="58" applyFont="1" applyBorder="1" applyAlignment="1">
      <alignment horizontal="left" vertical="center" wrapText="1"/>
    </xf>
    <xf numFmtId="0" fontId="10" fillId="0" borderId="60" xfId="0" applyFont="1" applyBorder="1" applyAlignment="1">
      <alignment horizontal="left" vertical="top" wrapText="1"/>
    </xf>
    <xf numFmtId="0" fontId="10" fillId="0" borderId="61" xfId="0" applyFont="1" applyBorder="1" applyAlignment="1">
      <alignment horizontal="left" vertical="top" wrapText="1"/>
    </xf>
    <xf numFmtId="0" fontId="11" fillId="0" borderId="35" xfId="0" applyFont="1" applyBorder="1" applyAlignment="1">
      <alignment horizontal="center" vertical="top" wrapText="1"/>
    </xf>
    <xf numFmtId="0" fontId="11" fillId="0" borderId="60" xfId="0" applyFont="1" applyBorder="1" applyAlignment="1">
      <alignment horizontal="center" vertical="top" wrapText="1"/>
    </xf>
    <xf numFmtId="0" fontId="10" fillId="0" borderId="35" xfId="0" applyFont="1" applyBorder="1" applyAlignment="1">
      <alignment horizontal="left" vertical="top" wrapText="1"/>
    </xf>
    <xf numFmtId="0" fontId="11" fillId="0" borderId="34" xfId="0" applyFont="1" applyBorder="1" applyAlignment="1">
      <alignment horizontal="left" vertical="top" wrapText="1"/>
    </xf>
    <xf numFmtId="0" fontId="7" fillId="0" borderId="71" xfId="0" applyFont="1" applyBorder="1" applyAlignment="1">
      <alignment horizontal="left" vertical="center" wrapText="1"/>
    </xf>
    <xf numFmtId="0" fontId="7" fillId="0" borderId="63" xfId="0" applyFont="1" applyBorder="1" applyAlignment="1">
      <alignment horizontal="left" vertical="center" wrapText="1"/>
    </xf>
    <xf numFmtId="0" fontId="7" fillId="0" borderId="116" xfId="0" applyFont="1" applyBorder="1" applyAlignment="1">
      <alignment horizontal="left" vertical="center" wrapText="1"/>
    </xf>
    <xf numFmtId="0" fontId="7" fillId="0" borderId="117" xfId="0" applyFont="1" applyBorder="1" applyAlignment="1">
      <alignment horizontal="left" vertical="center" wrapTex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8" fillId="0" borderId="63" xfId="0" applyFont="1" applyBorder="1" applyAlignment="1">
      <alignment horizontal="left" vertical="center" wrapText="1"/>
    </xf>
    <xf numFmtId="0" fontId="8" fillId="0" borderId="70" xfId="0" applyFont="1" applyBorder="1" applyAlignment="1">
      <alignment horizontal="left" vertical="center" wrapText="1"/>
    </xf>
    <xf numFmtId="0" fontId="0" fillId="0" borderId="60" xfId="0" applyBorder="1" applyAlignment="1">
      <alignment vertical="center"/>
    </xf>
    <xf numFmtId="0" fontId="11" fillId="0" borderId="64" xfId="0" applyFont="1" applyBorder="1" applyAlignment="1">
      <alignment horizontal="center" vertical="top" wrapText="1"/>
    </xf>
    <xf numFmtId="0" fontId="11" fillId="0" borderId="65" xfId="0" applyFont="1" applyBorder="1" applyAlignment="1">
      <alignment horizontal="center" vertical="top" wrapText="1"/>
    </xf>
    <xf numFmtId="0" fontId="11" fillId="36" borderId="68" xfId="0" applyFont="1" applyFill="1" applyBorder="1" applyAlignment="1" applyProtection="1">
      <alignment horizontal="left" vertical="top" wrapText="1"/>
      <protection locked="0"/>
    </xf>
    <xf numFmtId="0" fontId="11" fillId="36" borderId="0" xfId="0" applyFont="1" applyFill="1" applyBorder="1" applyAlignment="1" applyProtection="1">
      <alignment horizontal="left" vertical="top" wrapText="1"/>
      <protection locked="0"/>
    </xf>
    <xf numFmtId="0" fontId="11" fillId="36" borderId="33" xfId="0" applyFont="1" applyFill="1" applyBorder="1" applyAlignment="1" applyProtection="1">
      <alignment horizontal="left" vertical="top" wrapText="1"/>
      <protection locked="0"/>
    </xf>
    <xf numFmtId="0" fontId="11" fillId="36" borderId="67" xfId="0" applyFont="1" applyFill="1" applyBorder="1" applyAlignment="1" applyProtection="1">
      <alignment horizontal="left" vertical="top" wrapText="1"/>
      <protection locked="0"/>
    </xf>
    <xf numFmtId="0" fontId="11" fillId="36" borderId="53" xfId="0" applyFont="1" applyFill="1" applyBorder="1" applyAlignment="1" applyProtection="1">
      <alignment horizontal="left" vertical="top" wrapText="1"/>
      <protection locked="0"/>
    </xf>
    <xf numFmtId="0" fontId="11" fillId="36" borderId="38" xfId="0" applyFont="1" applyFill="1" applyBorder="1" applyAlignment="1" applyProtection="1">
      <alignment horizontal="left" vertical="top" wrapText="1"/>
      <protection locked="0"/>
    </xf>
    <xf numFmtId="0" fontId="11" fillId="0" borderId="0" xfId="0" applyFont="1" applyAlignment="1">
      <alignment horizontal="left" vertical="center"/>
    </xf>
    <xf numFmtId="0" fontId="7" fillId="0" borderId="70" xfId="0" applyFont="1" applyBorder="1" applyAlignment="1">
      <alignment horizontal="left" vertical="center" wrapText="1"/>
    </xf>
    <xf numFmtId="0" fontId="0" fillId="0" borderId="71" xfId="0" applyBorder="1" applyAlignment="1">
      <alignment horizontal="right" vertical="center" wrapText="1"/>
    </xf>
    <xf numFmtId="0" fontId="0" fillId="0" borderId="63" xfId="0" applyBorder="1" applyAlignment="1">
      <alignment horizontal="right" vertical="center" wrapText="1"/>
    </xf>
    <xf numFmtId="0" fontId="12" fillId="0" borderId="119" xfId="0" applyFont="1" applyBorder="1" applyAlignment="1">
      <alignment horizontal="center" vertical="center"/>
    </xf>
    <xf numFmtId="0" fontId="18"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1" xfId="0" applyFont="1" applyBorder="1" applyAlignment="1" applyProtection="1">
      <alignment horizontal="left" vertical="top" wrapText="1"/>
      <protection locked="0"/>
    </xf>
    <xf numFmtId="0" fontId="2" fillId="0" borderId="0" xfId="0" applyFont="1" applyAlignment="1">
      <alignment horizontal="center" vertical="center"/>
    </xf>
    <xf numFmtId="179" fontId="0" fillId="0" borderId="117" xfId="0" applyNumberFormat="1" applyBorder="1" applyAlignment="1">
      <alignment horizontal="left" vertical="center" wrapText="1"/>
    </xf>
    <xf numFmtId="179" fontId="0" fillId="0" borderId="120" xfId="0" applyNumberFormat="1" applyBorder="1" applyAlignment="1">
      <alignment horizontal="left" vertical="center" wrapText="1"/>
    </xf>
    <xf numFmtId="179" fontId="0" fillId="0" borderId="119" xfId="0" applyNumberFormat="1" applyBorder="1" applyAlignment="1">
      <alignment horizontal="left" vertical="center" wrapText="1"/>
    </xf>
    <xf numFmtId="179" fontId="0" fillId="0" borderId="121" xfId="0" applyNumberFormat="1" applyBorder="1" applyAlignment="1">
      <alignment horizontal="left" vertical="center" wrapText="1"/>
    </xf>
    <xf numFmtId="0" fontId="11" fillId="0" borderId="0" xfId="0" applyFont="1" applyBorder="1" applyAlignment="1">
      <alignment horizontal="left" vertical="top" wrapText="1"/>
    </xf>
    <xf numFmtId="0" fontId="11" fillId="0" borderId="35" xfId="0" applyFont="1" applyBorder="1" applyAlignment="1">
      <alignment horizontal="right" vertical="top" wrapText="1"/>
    </xf>
    <xf numFmtId="0" fontId="11" fillId="0" borderId="60" xfId="0" applyFont="1" applyBorder="1" applyAlignment="1">
      <alignment horizontal="right" vertical="top" wrapText="1"/>
    </xf>
    <xf numFmtId="0" fontId="0" fillId="0" borderId="11" xfId="63" applyFont="1" applyBorder="1" applyAlignment="1">
      <alignment horizontal="center" vertical="center"/>
      <protection/>
    </xf>
    <xf numFmtId="0" fontId="0" fillId="0" borderId="122" xfId="63" applyFont="1" applyBorder="1" applyAlignment="1">
      <alignment horizontal="center" vertical="center"/>
      <protection/>
    </xf>
    <xf numFmtId="0" fontId="0" fillId="0" borderId="105" xfId="63" applyFont="1" applyBorder="1" applyAlignment="1">
      <alignment horizontal="center" vertical="center"/>
      <protection/>
    </xf>
    <xf numFmtId="0" fontId="0" fillId="0" borderId="105" xfId="63" applyBorder="1" applyAlignment="1">
      <alignment horizontal="center" vertical="center"/>
      <protection/>
    </xf>
    <xf numFmtId="0" fontId="0" fillId="0" borderId="48" xfId="63" applyFont="1" applyBorder="1" applyAlignment="1">
      <alignment/>
      <protection/>
    </xf>
    <xf numFmtId="0" fontId="0" fillId="0" borderId="110" xfId="63" applyFont="1" applyBorder="1" applyAlignment="1">
      <alignment/>
      <protection/>
    </xf>
    <xf numFmtId="0" fontId="0" fillId="0" borderId="12" xfId="63" applyFont="1" applyBorder="1" applyAlignment="1">
      <alignment/>
      <protection/>
    </xf>
    <xf numFmtId="0" fontId="0" fillId="0" borderId="11" xfId="63" applyFont="1" applyBorder="1" applyAlignment="1">
      <alignment horizontal="left"/>
      <protection/>
    </xf>
    <xf numFmtId="0" fontId="0" fillId="0" borderId="110" xfId="63" applyFont="1" applyBorder="1" applyAlignment="1">
      <alignment horizontal="left"/>
      <protection/>
    </xf>
    <xf numFmtId="0" fontId="0" fillId="0" borderId="12" xfId="63" applyFont="1" applyBorder="1" applyAlignment="1">
      <alignment horizontal="left"/>
      <protection/>
    </xf>
    <xf numFmtId="0" fontId="0" fillId="0" borderId="34" xfId="0" applyBorder="1" applyAlignment="1">
      <alignment horizontal="center" vertical="top" textRotation="255" wrapText="1"/>
    </xf>
    <xf numFmtId="0" fontId="0" fillId="0" borderId="30" xfId="0" applyBorder="1" applyAlignment="1">
      <alignment horizontal="center" vertical="top" textRotation="255"/>
    </xf>
    <xf numFmtId="0" fontId="0" fillId="0" borderId="123" xfId="0" applyBorder="1" applyAlignment="1">
      <alignment horizontal="center" vertical="top" textRotation="255"/>
    </xf>
    <xf numFmtId="0" fontId="0" fillId="0" borderId="124" xfId="0" applyBorder="1" applyAlignment="1">
      <alignment horizontal="center" vertical="top" textRotation="255"/>
    </xf>
    <xf numFmtId="0" fontId="0" fillId="0" borderId="35" xfId="0" applyBorder="1" applyAlignment="1">
      <alignment horizontal="center" vertical="top" textRotation="255" wrapText="1"/>
    </xf>
    <xf numFmtId="0" fontId="0" fillId="0" borderId="60" xfId="0" applyBorder="1" applyAlignment="1">
      <alignment horizontal="center" vertical="top" textRotation="255" wrapText="1"/>
    </xf>
    <xf numFmtId="0" fontId="0" fillId="0" borderId="61" xfId="0" applyBorder="1" applyAlignment="1">
      <alignment horizontal="center" vertical="top" textRotation="255" wrapText="1"/>
    </xf>
    <xf numFmtId="0" fontId="0" fillId="0" borderId="11" xfId="0" applyBorder="1" applyAlignment="1">
      <alignment horizontal="left" vertical="center"/>
    </xf>
    <xf numFmtId="0" fontId="0" fillId="0" borderId="110"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center" vertical="top" textRotation="255"/>
    </xf>
    <xf numFmtId="0" fontId="0" fillId="0" borderId="11" xfId="0" applyBorder="1" applyAlignment="1">
      <alignment horizontal="right" vertical="center"/>
    </xf>
    <xf numFmtId="0" fontId="0" fillId="0" borderId="12" xfId="0" applyBorder="1" applyAlignment="1">
      <alignment horizontal="right" vertical="center"/>
    </xf>
    <xf numFmtId="0" fontId="0" fillId="0" borderId="80" xfId="0" applyBorder="1" applyAlignment="1">
      <alignment horizontal="left" vertical="center"/>
    </xf>
    <xf numFmtId="0" fontId="0" fillId="0" borderId="125" xfId="0" applyBorder="1" applyAlignment="1">
      <alignment horizontal="left" vertical="center"/>
    </xf>
    <xf numFmtId="0" fontId="0" fillId="0" borderId="124" xfId="0" applyBorder="1" applyAlignment="1">
      <alignment horizontal="left" vertical="center"/>
    </xf>
    <xf numFmtId="0" fontId="0" fillId="0" borderId="28" xfId="0" applyBorder="1" applyAlignment="1">
      <alignment horizontal="left" vertical="center"/>
    </xf>
    <xf numFmtId="0" fontId="0" fillId="0" borderId="100" xfId="0" applyBorder="1" applyAlignment="1">
      <alignment horizontal="left" vertical="center"/>
    </xf>
    <xf numFmtId="3" fontId="64" fillId="29" borderId="1" xfId="46" applyNumberFormat="1" applyBorder="1" applyAlignment="1">
      <alignment horizontal="center" vertical="center" wrapText="1"/>
    </xf>
    <xf numFmtId="0" fontId="64" fillId="29" borderId="1" xfId="46" applyBorder="1" applyAlignment="1">
      <alignment horizontal="center" vertical="center" wrapText="1"/>
    </xf>
    <xf numFmtId="0" fontId="27" fillId="0" borderId="0" xfId="61" applyFont="1" applyBorder="1" applyAlignment="1">
      <alignment horizontal="center"/>
      <protection/>
    </xf>
    <xf numFmtId="3" fontId="0" fillId="0" borderId="23" xfId="61" applyNumberFormat="1" applyFont="1" applyBorder="1" applyAlignment="1">
      <alignment horizontal="center" vertical="center" wrapText="1"/>
      <protection/>
    </xf>
    <xf numFmtId="3" fontId="0" fillId="0" borderId="25" xfId="61" applyNumberFormat="1" applyFont="1" applyBorder="1" applyAlignment="1">
      <alignment horizontal="center" vertical="center" wrapText="1"/>
      <protection/>
    </xf>
    <xf numFmtId="3" fontId="0" fillId="0" borderId="21" xfId="61" applyNumberFormat="1" applyFont="1" applyBorder="1" applyAlignment="1">
      <alignment horizontal="center" vertical="center" wrapText="1"/>
      <protection/>
    </xf>
    <xf numFmtId="58" fontId="0" fillId="0" borderId="23" xfId="61" applyNumberFormat="1" applyFont="1" applyBorder="1" applyAlignment="1">
      <alignment horizontal="center" vertical="center"/>
      <protection/>
    </xf>
    <xf numFmtId="58" fontId="0" fillId="0" borderId="25" xfId="61" applyNumberFormat="1" applyFont="1" applyBorder="1" applyAlignment="1">
      <alignment horizontal="center" vertical="center"/>
      <protection/>
    </xf>
    <xf numFmtId="58" fontId="0" fillId="0" borderId="21" xfId="61" applyNumberFormat="1" applyFont="1" applyBorder="1" applyAlignment="1">
      <alignment horizontal="center" vertical="center"/>
      <protection/>
    </xf>
    <xf numFmtId="0" fontId="0" fillId="0" borderId="23"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23"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21" xfId="61" applyFont="1" applyBorder="1" applyAlignment="1">
      <alignment horizontal="center" vertical="center"/>
      <protection/>
    </xf>
    <xf numFmtId="3" fontId="0" fillId="0" borderId="23" xfId="61" applyNumberFormat="1" applyFont="1" applyBorder="1" applyAlignment="1">
      <alignment horizontal="center" vertical="center"/>
      <protection/>
    </xf>
    <xf numFmtId="3" fontId="0" fillId="0" borderId="25" xfId="61" applyNumberFormat="1" applyFont="1" applyBorder="1" applyAlignment="1">
      <alignment horizontal="center" vertical="center"/>
      <protection/>
    </xf>
    <xf numFmtId="3" fontId="0" fillId="0" borderId="21" xfId="61" applyNumberFormat="1" applyFont="1" applyBorder="1" applyAlignment="1">
      <alignment horizontal="center" vertical="center"/>
      <protection/>
    </xf>
    <xf numFmtId="3" fontId="0" fillId="0" borderId="64" xfId="61" applyNumberFormat="1" applyFont="1" applyBorder="1" applyAlignment="1">
      <alignment horizontal="center" vertical="center" wrapText="1"/>
      <protection/>
    </xf>
    <xf numFmtId="3" fontId="0" fillId="0" borderId="62" xfId="61" applyNumberFormat="1" applyFont="1" applyBorder="1" applyAlignment="1">
      <alignment horizontal="center" vertical="center" wrapText="1"/>
      <protection/>
    </xf>
    <xf numFmtId="49" fontId="0" fillId="0" borderId="0" xfId="61" applyNumberFormat="1" applyFont="1" applyBorder="1" applyAlignment="1">
      <alignment horizontal="center" vertical="center"/>
      <protection/>
    </xf>
    <xf numFmtId="0" fontId="0" fillId="0" borderId="35" xfId="61" applyFont="1" applyFill="1" applyBorder="1" applyAlignment="1">
      <alignment horizontal="left"/>
      <protection/>
    </xf>
    <xf numFmtId="0" fontId="0" fillId="0" borderId="60" xfId="61" applyFont="1" applyFill="1" applyBorder="1" applyAlignment="1">
      <alignment horizontal="left"/>
      <protection/>
    </xf>
    <xf numFmtId="0" fontId="0" fillId="0" borderId="61" xfId="61" applyFont="1" applyFill="1" applyBorder="1" applyAlignment="1">
      <alignment horizontal="left"/>
      <protection/>
    </xf>
    <xf numFmtId="49" fontId="0" fillId="0" borderId="23" xfId="61" applyNumberFormat="1" applyFont="1" applyBorder="1" applyAlignment="1">
      <alignment horizontal="center" vertical="center" wrapText="1"/>
      <protection/>
    </xf>
    <xf numFmtId="49" fontId="0" fillId="0" borderId="25" xfId="61" applyNumberFormat="1" applyFont="1" applyBorder="1" applyAlignment="1">
      <alignment horizontal="center" vertical="center" wrapText="1"/>
      <protection/>
    </xf>
    <xf numFmtId="49" fontId="0" fillId="0" borderId="21" xfId="61" applyNumberFormat="1" applyFont="1" applyBorder="1" applyAlignment="1">
      <alignment horizontal="center" vertical="center" wrapText="1"/>
      <protection/>
    </xf>
    <xf numFmtId="3" fontId="0" fillId="0" borderId="68" xfId="61" applyNumberFormat="1" applyFont="1" applyBorder="1" applyAlignment="1">
      <alignment horizontal="center" vertical="center" wrapText="1"/>
      <protection/>
    </xf>
    <xf numFmtId="3" fontId="0" fillId="0" borderId="67" xfId="61" applyNumberFormat="1" applyFont="1" applyBorder="1" applyAlignment="1">
      <alignment horizontal="center" vertical="center" wrapText="1"/>
      <protection/>
    </xf>
    <xf numFmtId="3" fontId="0" fillId="0" borderId="69" xfId="61" applyNumberFormat="1" applyFont="1" applyBorder="1" applyAlignment="1">
      <alignment horizontal="center" vertical="center" wrapText="1"/>
      <protection/>
    </xf>
    <xf numFmtId="3" fontId="0" fillId="0" borderId="98" xfId="61" applyNumberFormat="1" applyFont="1" applyBorder="1" applyAlignment="1">
      <alignment horizontal="center" vertical="center" wrapText="1"/>
      <protection/>
    </xf>
    <xf numFmtId="0" fontId="0" fillId="0" borderId="125" xfId="0" applyFill="1" applyBorder="1" applyAlignment="1" applyProtection="1">
      <alignment horizontal="left" vertical="center"/>
      <protection hidden="1"/>
    </xf>
    <xf numFmtId="0" fontId="0" fillId="0" borderId="123" xfId="0" applyFill="1" applyBorder="1" applyAlignment="1" applyProtection="1">
      <alignment horizontal="left" vertical="center"/>
      <protection hidden="1"/>
    </xf>
    <xf numFmtId="38" fontId="29" fillId="36" borderId="34" xfId="49" applyFont="1" applyFill="1" applyBorder="1" applyAlignment="1" applyProtection="1">
      <alignment horizontal="right" vertical="top" wrapText="1"/>
      <protection locked="0"/>
    </xf>
    <xf numFmtId="0" fontId="3" fillId="0" borderId="0" xfId="0" applyFont="1" applyBorder="1" applyAlignment="1">
      <alignment horizontal="center" vertical="top" wrapText="1"/>
    </xf>
    <xf numFmtId="0" fontId="3" fillId="0" borderId="64" xfId="0" applyNumberFormat="1" applyFont="1" applyBorder="1" applyAlignment="1">
      <alignment horizontal="left" vertical="center" wrapText="1"/>
    </xf>
    <xf numFmtId="0" fontId="3" fillId="0" borderId="65" xfId="0" applyNumberFormat="1" applyFont="1" applyBorder="1" applyAlignment="1">
      <alignment horizontal="left" vertical="center" wrapText="1"/>
    </xf>
    <xf numFmtId="0" fontId="3" fillId="0" borderId="62" xfId="0" applyNumberFormat="1" applyFont="1" applyBorder="1" applyAlignment="1">
      <alignment horizontal="left" vertical="center" wrapText="1"/>
    </xf>
    <xf numFmtId="0" fontId="3" fillId="0" borderId="68"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33" xfId="0" applyNumberFormat="1" applyFont="1" applyBorder="1" applyAlignment="1">
      <alignment horizontal="left" vertical="center" wrapText="1"/>
    </xf>
    <xf numFmtId="0" fontId="3" fillId="0" borderId="67" xfId="0" applyNumberFormat="1" applyFont="1" applyBorder="1" applyAlignment="1">
      <alignment horizontal="left" vertical="center" wrapText="1"/>
    </xf>
    <xf numFmtId="0" fontId="3" fillId="0" borderId="53" xfId="0" applyNumberFormat="1" applyFont="1" applyBorder="1" applyAlignment="1">
      <alignment horizontal="left" vertical="center" wrapText="1"/>
    </xf>
    <xf numFmtId="0" fontId="3" fillId="0" borderId="38" xfId="0" applyNumberFormat="1" applyFont="1" applyBorder="1" applyAlignment="1">
      <alignment horizontal="left" vertical="center" wrapText="1"/>
    </xf>
    <xf numFmtId="0" fontId="35" fillId="0" borderId="126" xfId="0" applyFont="1" applyBorder="1" applyAlignment="1">
      <alignment horizontal="left" vertical="center" wrapText="1"/>
    </xf>
    <xf numFmtId="0" fontId="18" fillId="0" borderId="12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川の指導者中級−１緑川" xfId="62"/>
    <cellStyle name="標準_中級業務設計書等" xfId="63"/>
    <cellStyle name="Followed Hyperlink" xfId="64"/>
    <cellStyle name="良い" xfId="65"/>
  </cellStyles>
  <dxfs count="4">
    <dxf>
      <font>
        <b/>
        <i val="0"/>
      </font>
      <fill>
        <patternFill>
          <bgColor rgb="FFF35C2D"/>
        </patternFill>
      </fill>
    </dxf>
    <dxf>
      <font>
        <color theme="0"/>
      </font>
    </dxf>
    <dxf>
      <font>
        <color theme="0"/>
      </font>
      <border/>
    </dxf>
    <dxf>
      <font>
        <b/>
        <i val="0"/>
      </font>
      <fill>
        <patternFill>
          <bgColor rgb="FFF35C2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19050</xdr:rowOff>
    </xdr:from>
    <xdr:to>
      <xdr:col>12</xdr:col>
      <xdr:colOff>0</xdr:colOff>
      <xdr:row>8</xdr:row>
      <xdr:rowOff>123825</xdr:rowOff>
    </xdr:to>
    <xdr:sp macro="[0]!Macro2">
      <xdr:nvSpPr>
        <xdr:cNvPr id="1" name="Text Box 16"/>
        <xdr:cNvSpPr txBox="1">
          <a:spLocks noChangeArrowheads="1"/>
        </xdr:cNvSpPr>
      </xdr:nvSpPr>
      <xdr:spPr>
        <a:xfrm>
          <a:off x="9334500" y="1143000"/>
          <a:ext cx="1200150" cy="447675"/>
        </a:xfrm>
        <a:prstGeom prst="rect">
          <a:avLst/>
        </a:prstGeom>
        <a:solidFill>
          <a:srgbClr val="3366FF"/>
        </a:solidFill>
        <a:ln w="9525" cmpd="sng">
          <a:noFill/>
        </a:ln>
      </xdr:spPr>
      <xdr:txBody>
        <a:bodyPr vertOverflow="clip" wrap="square" lIns="27432" tIns="18288" rIns="27432" bIns="18288" anchor="ctr"/>
        <a:p>
          <a:pPr algn="ctr">
            <a:defRPr/>
          </a:pPr>
          <a:r>
            <a:rPr lang="en-US" cap="none" sz="1100" b="0" i="0" u="none" baseline="0">
              <a:solidFill>
                <a:srgbClr val="FFFFFF"/>
              </a:solidFill>
              <a:latin typeface="ＭＳ Ｐゴシック"/>
              <a:ea typeface="ＭＳ Ｐゴシック"/>
              <a:cs typeface="ＭＳ Ｐゴシック"/>
            </a:rPr>
            <a:t>データ更新</a:t>
          </a:r>
        </a:p>
      </xdr:txBody>
    </xdr:sp>
    <xdr:clientData/>
  </xdr:twoCellAnchor>
  <xdr:twoCellAnchor>
    <xdr:from>
      <xdr:col>1</xdr:col>
      <xdr:colOff>19050</xdr:colOff>
      <xdr:row>5</xdr:row>
      <xdr:rowOff>57150</xdr:rowOff>
    </xdr:from>
    <xdr:to>
      <xdr:col>4</xdr:col>
      <xdr:colOff>1190625</xdr:colOff>
      <xdr:row>13</xdr:row>
      <xdr:rowOff>47625</xdr:rowOff>
    </xdr:to>
    <xdr:sp>
      <xdr:nvSpPr>
        <xdr:cNvPr id="2" name="Text Box 21"/>
        <xdr:cNvSpPr txBox="1">
          <a:spLocks noChangeArrowheads="1"/>
        </xdr:cNvSpPr>
      </xdr:nvSpPr>
      <xdr:spPr>
        <a:xfrm>
          <a:off x="304800" y="1009650"/>
          <a:ext cx="4591050" cy="1638300"/>
        </a:xfrm>
        <a:prstGeom prst="rect">
          <a:avLst/>
        </a:prstGeom>
        <a:solidFill>
          <a:srgbClr val="FFCC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説明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・下記黄色枠に必要事項を入力更新した際には、右青枠の「データ更新」ボタンを必ず押してください。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・支援対象経費の区分欄は項目が選択式になっています。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・検算欄の数字が消えない場合にはその行の入力が間違っています。</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B60" sheet="（集計）"/>
  </cacheSource>
  <cacheFields count="2">
    <cacheField name="金額">
      <sharedItems containsSemiMixedTypes="0" containsString="0" containsMixedTypes="0" containsNumber="1" containsInteger="1"/>
    </cacheField>
    <cacheField name="項目">
      <sharedItems containsMixedTypes="1" containsNumber="1" containsInteger="1" count="7">
        <n v="0"/>
        <s v="旅　費"/>
        <s v="印刷製本費"/>
        <s v="通信運搬費"/>
        <s v="借料損料"/>
        <s v="消耗品費"/>
        <s v="謝金"/>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3"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D3:E12" firstHeaderRow="2" firstDataRow="2" firstDataCol="1"/>
  <pivotFields count="2">
    <pivotField dataField="1" compact="0" outline="0" subtotalTop="0" showAll="0" numFmtId="3"/>
    <pivotField axis="axisRow" compact="0" outline="0" subtotalTop="0" showAll="0">
      <items count="8">
        <item x="0"/>
        <item x="6"/>
        <item x="1"/>
        <item x="2"/>
        <item x="3"/>
        <item x="4"/>
        <item x="5"/>
        <item t="default"/>
      </items>
    </pivotField>
  </pivotFields>
  <rowFields count="1">
    <field x="1"/>
  </rowFields>
  <rowItems count="8">
    <i>
      <x/>
    </i>
    <i>
      <x v="1"/>
    </i>
    <i>
      <x v="2"/>
    </i>
    <i>
      <x v="3"/>
    </i>
    <i>
      <x v="4"/>
    </i>
    <i>
      <x v="5"/>
    </i>
    <i>
      <x v="6"/>
    </i>
    <i t="grand">
      <x/>
    </i>
  </rowItems>
  <colItems count="1">
    <i/>
  </colItems>
  <dataFields count="1">
    <dataField name="合計 / 金額" fld="0"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リスト1" displayName="リスト1" ref="A79:A81" comment="" totalsRowShown="0">
  <autoFilter ref="A79:A81"/>
  <tableColumns count="1">
    <tableColumn id="1" name="列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cpd-ccesa.org/"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83"/>
  <sheetViews>
    <sheetView showZeros="0" tabSelected="1" zoomScalePageLayoutView="0" workbookViewId="0" topLeftCell="A1">
      <selection activeCell="A2" sqref="A2:D3"/>
    </sheetView>
  </sheetViews>
  <sheetFormatPr defaultColWidth="9.00390625" defaultRowHeight="13.5"/>
  <cols>
    <col min="1" max="1" width="5.625" style="0" bestFit="1" customWidth="1"/>
    <col min="2" max="2" width="16.125" style="0" customWidth="1"/>
    <col min="3" max="3" width="15.25390625" style="0" customWidth="1"/>
    <col min="4" max="4" width="60.00390625" style="0" customWidth="1"/>
  </cols>
  <sheetData>
    <row r="1" ht="13.5">
      <c r="A1" t="s">
        <v>353</v>
      </c>
    </row>
    <row r="2" spans="1:4" ht="7.5" customHeight="1" hidden="1">
      <c r="A2" s="455" t="s">
        <v>111</v>
      </c>
      <c r="B2" s="455"/>
      <c r="C2" s="455"/>
      <c r="D2" s="455"/>
    </row>
    <row r="3" spans="1:4" ht="13.5">
      <c r="A3" s="455"/>
      <c r="B3" s="455"/>
      <c r="C3" s="455"/>
      <c r="D3" s="455"/>
    </row>
    <row r="4" spans="1:4" ht="13.5">
      <c r="A4" s="259">
        <v>1</v>
      </c>
      <c r="B4" s="456" t="s">
        <v>95</v>
      </c>
      <c r="C4" s="457"/>
      <c r="D4" s="354"/>
    </row>
    <row r="5" spans="1:4" ht="13.5">
      <c r="A5" s="261">
        <v>2</v>
      </c>
      <c r="B5" s="261" t="s">
        <v>174</v>
      </c>
      <c r="C5" s="259" t="s">
        <v>21</v>
      </c>
      <c r="D5" s="354"/>
    </row>
    <row r="6" spans="1:4" ht="13.5">
      <c r="A6" s="262"/>
      <c r="B6" s="262"/>
      <c r="C6" s="259" t="s">
        <v>173</v>
      </c>
      <c r="D6" s="354"/>
    </row>
    <row r="7" spans="1:4" ht="13.5">
      <c r="A7" s="259">
        <v>3</v>
      </c>
      <c r="B7" s="263" t="s">
        <v>154</v>
      </c>
      <c r="C7" s="264"/>
      <c r="D7" s="354"/>
    </row>
    <row r="8" spans="1:4" ht="13.5">
      <c r="A8" s="259">
        <v>4</v>
      </c>
      <c r="B8" s="263" t="s">
        <v>202</v>
      </c>
      <c r="C8" s="264"/>
      <c r="D8" s="354"/>
    </row>
    <row r="9" spans="1:4" ht="13.5">
      <c r="A9" s="259">
        <v>5</v>
      </c>
      <c r="B9" s="456" t="s">
        <v>96</v>
      </c>
      <c r="C9" s="457"/>
      <c r="D9" s="354"/>
    </row>
    <row r="10" spans="1:4" ht="13.5">
      <c r="A10" s="261">
        <v>6</v>
      </c>
      <c r="B10" s="265" t="s">
        <v>182</v>
      </c>
      <c r="C10" s="266" t="s">
        <v>175</v>
      </c>
      <c r="D10" s="354"/>
    </row>
    <row r="11" spans="1:4" ht="13.5">
      <c r="A11" s="267"/>
      <c r="B11" s="268"/>
      <c r="C11" s="260" t="s">
        <v>181</v>
      </c>
      <c r="D11" s="282"/>
    </row>
    <row r="12" spans="1:4" ht="13.5">
      <c r="A12" s="450">
        <v>7</v>
      </c>
      <c r="B12" s="467" t="s">
        <v>378</v>
      </c>
      <c r="C12" s="468"/>
      <c r="D12" s="354"/>
    </row>
    <row r="13" spans="1:4" ht="13.5">
      <c r="A13" s="450">
        <v>8</v>
      </c>
      <c r="B13" s="467" t="s">
        <v>371</v>
      </c>
      <c r="C13" s="468"/>
      <c r="D13" s="354"/>
    </row>
    <row r="14" spans="1:4" ht="13.5">
      <c r="A14" s="259">
        <v>9</v>
      </c>
      <c r="B14" s="456" t="s">
        <v>206</v>
      </c>
      <c r="C14" s="457"/>
      <c r="D14" s="355"/>
    </row>
    <row r="15" spans="1:4" ht="13.5">
      <c r="A15" s="261">
        <v>10</v>
      </c>
      <c r="B15" s="269" t="s">
        <v>191</v>
      </c>
      <c r="C15" s="260"/>
      <c r="D15" s="354"/>
    </row>
    <row r="16" spans="1:4" ht="13.5">
      <c r="A16" s="460">
        <v>11</v>
      </c>
      <c r="B16" s="269" t="s">
        <v>192</v>
      </c>
      <c r="C16" s="270" t="s">
        <v>193</v>
      </c>
      <c r="D16" s="354"/>
    </row>
    <row r="17" spans="1:4" ht="13.5">
      <c r="A17" s="461"/>
      <c r="B17" s="271"/>
      <c r="C17" s="270" t="s">
        <v>207</v>
      </c>
      <c r="D17" s="354"/>
    </row>
    <row r="18" spans="1:4" ht="13.5">
      <c r="A18" s="461"/>
      <c r="B18" s="271"/>
      <c r="C18" s="270" t="s">
        <v>252</v>
      </c>
      <c r="D18" s="354"/>
    </row>
    <row r="19" spans="1:4" ht="13.5">
      <c r="A19" s="461"/>
      <c r="B19" s="271"/>
      <c r="C19" s="270" t="s">
        <v>251</v>
      </c>
      <c r="D19" s="354"/>
    </row>
    <row r="20" spans="1:4" ht="13.5">
      <c r="A20" s="461"/>
      <c r="B20" s="271"/>
      <c r="C20" s="270" t="s">
        <v>253</v>
      </c>
      <c r="D20" s="354"/>
    </row>
    <row r="21" spans="1:4" ht="13.5">
      <c r="A21" s="462"/>
      <c r="B21" s="271"/>
      <c r="C21" s="270" t="s">
        <v>194</v>
      </c>
      <c r="D21" s="354"/>
    </row>
    <row r="22" spans="1:4" ht="13.5">
      <c r="A22" s="261">
        <v>12</v>
      </c>
      <c r="B22" s="272" t="s">
        <v>179</v>
      </c>
      <c r="C22" s="260" t="s">
        <v>163</v>
      </c>
      <c r="D22" s="282"/>
    </row>
    <row r="23" spans="1:4" ht="13.5">
      <c r="A23" s="267"/>
      <c r="B23" s="268"/>
      <c r="C23" s="260" t="s">
        <v>161</v>
      </c>
      <c r="D23" s="282"/>
    </row>
    <row r="24" spans="1:4" ht="13.5">
      <c r="A24" s="262"/>
      <c r="B24" s="273"/>
      <c r="C24" s="260" t="s">
        <v>159</v>
      </c>
      <c r="D24" s="356"/>
    </row>
    <row r="25" spans="1:4" ht="13.5">
      <c r="A25" s="261">
        <v>13</v>
      </c>
      <c r="B25" s="274" t="s">
        <v>200</v>
      </c>
      <c r="C25" s="275" t="s">
        <v>175</v>
      </c>
      <c r="D25" s="354"/>
    </row>
    <row r="26" spans="1:4" ht="13.5">
      <c r="A26" s="267"/>
      <c r="B26" s="276"/>
      <c r="C26" s="275" t="s">
        <v>199</v>
      </c>
      <c r="D26" s="354"/>
    </row>
    <row r="27" spans="1:4" ht="13.5">
      <c r="A27" s="267"/>
      <c r="B27" s="276"/>
      <c r="C27" s="275" t="s">
        <v>201</v>
      </c>
      <c r="D27" s="354"/>
    </row>
    <row r="28" spans="1:4" ht="13.5">
      <c r="A28" s="267"/>
      <c r="B28" s="277"/>
      <c r="C28" s="275" t="s">
        <v>21</v>
      </c>
      <c r="D28" s="354"/>
    </row>
    <row r="29" spans="1:4" ht="13.5">
      <c r="A29" s="267"/>
      <c r="B29" s="276"/>
      <c r="C29" s="275" t="s">
        <v>173</v>
      </c>
      <c r="D29" s="354"/>
    </row>
    <row r="30" spans="1:4" ht="13.5">
      <c r="A30" s="267"/>
      <c r="B30" s="276"/>
      <c r="C30" s="275" t="s">
        <v>176</v>
      </c>
      <c r="D30" s="354"/>
    </row>
    <row r="31" spans="1:4" ht="13.5">
      <c r="A31" s="267"/>
      <c r="B31" s="276"/>
      <c r="C31" s="275" t="s">
        <v>177</v>
      </c>
      <c r="D31" s="354"/>
    </row>
    <row r="32" spans="1:4" ht="13.5">
      <c r="A32" s="262"/>
      <c r="B32" s="278"/>
      <c r="C32" s="275" t="s">
        <v>178</v>
      </c>
      <c r="D32" s="354"/>
    </row>
    <row r="33" spans="1:4" ht="13.5">
      <c r="A33" s="262">
        <v>14</v>
      </c>
      <c r="B33" s="278" t="s">
        <v>300</v>
      </c>
      <c r="C33" s="266"/>
      <c r="D33" s="354"/>
    </row>
    <row r="34" spans="1:4" ht="17.25">
      <c r="A34" s="262">
        <v>15</v>
      </c>
      <c r="B34" s="278" t="s">
        <v>301</v>
      </c>
      <c r="C34" s="266"/>
      <c r="D34" s="366"/>
    </row>
    <row r="35" spans="1:4" ht="13.5">
      <c r="A35" s="460">
        <v>16</v>
      </c>
      <c r="B35" s="265" t="s">
        <v>316</v>
      </c>
      <c r="C35" s="259" t="s">
        <v>319</v>
      </c>
      <c r="D35" s="282"/>
    </row>
    <row r="36" spans="1:4" ht="13.5" hidden="1">
      <c r="A36" s="461"/>
      <c r="B36" s="339"/>
      <c r="C36" s="259" t="s">
        <v>21</v>
      </c>
      <c r="D36" s="354"/>
    </row>
    <row r="37" spans="1:4" ht="13.5">
      <c r="A37" s="461"/>
      <c r="B37" s="341" t="s">
        <v>321</v>
      </c>
      <c r="C37" s="259" t="s">
        <v>173</v>
      </c>
      <c r="D37" s="354"/>
    </row>
    <row r="38" spans="1:4" ht="13.5">
      <c r="A38" s="461"/>
      <c r="B38" s="339"/>
      <c r="C38" s="264" t="s">
        <v>176</v>
      </c>
      <c r="D38" s="282"/>
    </row>
    <row r="39" spans="1:4" ht="13.5">
      <c r="A39" s="461"/>
      <c r="B39" s="339"/>
      <c r="C39" s="266" t="s">
        <v>318</v>
      </c>
      <c r="D39" s="282"/>
    </row>
    <row r="40" spans="1:4" ht="13.5">
      <c r="A40" s="462"/>
      <c r="B40" s="340"/>
      <c r="C40" s="266" t="s">
        <v>317</v>
      </c>
      <c r="D40" s="326"/>
    </row>
    <row r="41" spans="1:4" ht="13.5">
      <c r="A41" s="212">
        <v>17</v>
      </c>
      <c r="B41" s="458" t="s">
        <v>183</v>
      </c>
      <c r="C41" s="459"/>
      <c r="D41" s="282"/>
    </row>
    <row r="42" spans="1:4" ht="13.5">
      <c r="A42" s="214">
        <v>18</v>
      </c>
      <c r="B42" s="215" t="s">
        <v>180</v>
      </c>
      <c r="C42" s="213" t="s">
        <v>163</v>
      </c>
      <c r="D42" s="282"/>
    </row>
    <row r="43" spans="1:4" ht="13.5">
      <c r="A43" s="216"/>
      <c r="B43" s="217"/>
      <c r="C43" s="213" t="s">
        <v>161</v>
      </c>
      <c r="D43" s="282"/>
    </row>
    <row r="44" spans="1:4" ht="13.5">
      <c r="A44" s="218"/>
      <c r="B44" s="219"/>
      <c r="C44" s="213" t="s">
        <v>159</v>
      </c>
      <c r="D44" s="282"/>
    </row>
    <row r="45" spans="1:4" ht="13.5">
      <c r="A45" s="212">
        <v>19</v>
      </c>
      <c r="B45" s="458" t="s">
        <v>184</v>
      </c>
      <c r="C45" s="459"/>
      <c r="D45" s="282"/>
    </row>
    <row r="46" spans="1:4" ht="13.5">
      <c r="A46" s="214">
        <v>20</v>
      </c>
      <c r="B46" s="215" t="s">
        <v>302</v>
      </c>
      <c r="C46" s="213" t="s">
        <v>185</v>
      </c>
      <c r="D46" s="282"/>
    </row>
    <row r="47" spans="1:4" ht="13.5">
      <c r="A47" s="216"/>
      <c r="B47" s="217"/>
      <c r="C47" s="213" t="s">
        <v>186</v>
      </c>
      <c r="D47" s="282"/>
    </row>
    <row r="48" spans="1:4" ht="13.5">
      <c r="A48" s="216"/>
      <c r="B48" s="217"/>
      <c r="C48" s="213" t="s">
        <v>187</v>
      </c>
      <c r="D48" s="282"/>
    </row>
    <row r="49" spans="1:4" ht="13.5">
      <c r="A49" s="216"/>
      <c r="B49" s="217"/>
      <c r="C49" s="213" t="s">
        <v>188</v>
      </c>
      <c r="D49" s="282"/>
    </row>
    <row r="50" spans="1:4" ht="13.5">
      <c r="A50" s="216"/>
      <c r="B50" s="217"/>
      <c r="C50" s="220" t="s">
        <v>190</v>
      </c>
      <c r="D50" s="282"/>
    </row>
    <row r="51" spans="1:4" ht="13.5">
      <c r="A51" s="218"/>
      <c r="B51" s="219"/>
      <c r="C51" s="213" t="s">
        <v>189</v>
      </c>
      <c r="D51" s="282"/>
    </row>
    <row r="52" spans="1:4" ht="13.5">
      <c r="A52" s="465" t="s">
        <v>233</v>
      </c>
      <c r="B52" s="465"/>
      <c r="C52" s="465"/>
      <c r="D52" s="304">
        <f>'SL-2'!J5</f>
        <v>0</v>
      </c>
    </row>
    <row r="53" spans="1:4" ht="11.25" customHeight="1">
      <c r="A53" s="466"/>
      <c r="B53" s="466"/>
      <c r="C53" s="466"/>
      <c r="D53" s="304">
        <f>'SL-3'!E40</f>
        <v>0</v>
      </c>
    </row>
    <row r="54" spans="1:4" ht="6.75" customHeight="1" hidden="1">
      <c r="A54" s="466"/>
      <c r="B54" s="466"/>
      <c r="C54" s="466"/>
      <c r="D54" s="305">
        <f>'R-7'!J10</f>
        <v>0</v>
      </c>
    </row>
    <row r="55" spans="1:4" ht="13.5" hidden="1">
      <c r="A55" s="466"/>
      <c r="B55" s="466"/>
      <c r="C55" s="466"/>
      <c r="D55" s="304" t="str">
        <f>"平成"&amp;('SL-1'!I4)&amp;"年"&amp;('SL-1'!K4)&amp;"月"&amp;('SL-1'!M4)&amp;"日"</f>
        <v>平成年月日</v>
      </c>
    </row>
    <row r="56" spans="1:4" ht="13.5" hidden="1">
      <c r="A56" s="466"/>
      <c r="B56" s="466"/>
      <c r="C56" s="466"/>
      <c r="D56" s="304" t="str">
        <f>"平成"&amp;('SL-5'!M4)&amp;"年"&amp;('SL-5'!O4)&amp;"月"&amp;('SL-5'!Q4)&amp;"日"</f>
        <v>平成年月日</v>
      </c>
    </row>
    <row r="57" spans="1:2" ht="13.5" hidden="1">
      <c r="A57" t="s">
        <v>303</v>
      </c>
      <c r="B57" t="s">
        <v>218</v>
      </c>
    </row>
    <row r="58" spans="2:4" ht="13.5" hidden="1">
      <c r="B58" t="s">
        <v>231</v>
      </c>
      <c r="C58" s="280"/>
      <c r="D58" s="281" t="s">
        <v>232</v>
      </c>
    </row>
    <row r="60" spans="1:4" ht="13.5">
      <c r="A60" t="s">
        <v>211</v>
      </c>
      <c r="B60" t="s">
        <v>212</v>
      </c>
      <c r="C60" s="279"/>
      <c r="D60" s="281" t="s">
        <v>214</v>
      </c>
    </row>
    <row r="61" spans="2:4" ht="13.5">
      <c r="B61" t="s">
        <v>215</v>
      </c>
      <c r="C61" s="221"/>
      <c r="D61" t="s">
        <v>213</v>
      </c>
    </row>
    <row r="63" spans="1:2" ht="13.5">
      <c r="A63" t="s">
        <v>216</v>
      </c>
      <c r="B63" t="s">
        <v>217</v>
      </c>
    </row>
    <row r="64" spans="2:4" ht="13.5">
      <c r="B64" s="464" t="s">
        <v>308</v>
      </c>
      <c r="C64" s="464"/>
      <c r="D64" s="464"/>
    </row>
    <row r="65" spans="2:4" ht="13.5">
      <c r="B65" s="464" t="s">
        <v>323</v>
      </c>
      <c r="C65" s="464"/>
      <c r="D65" s="464"/>
    </row>
    <row r="66" ht="13.5">
      <c r="B66" t="s">
        <v>304</v>
      </c>
    </row>
    <row r="68" spans="1:2" ht="13.5">
      <c r="A68" t="s">
        <v>225</v>
      </c>
      <c r="B68" t="s">
        <v>226</v>
      </c>
    </row>
    <row r="69" ht="13.5">
      <c r="B69" t="s">
        <v>227</v>
      </c>
    </row>
    <row r="71" spans="1:4" ht="13.5">
      <c r="A71" t="s">
        <v>372</v>
      </c>
      <c r="B71" s="463" t="s">
        <v>373</v>
      </c>
      <c r="C71" s="463"/>
      <c r="D71" s="463"/>
    </row>
    <row r="72" spans="1:4" ht="13.5">
      <c r="A72" t="s">
        <v>228</v>
      </c>
      <c r="B72" s="463"/>
      <c r="C72" s="463"/>
      <c r="D72" s="463"/>
    </row>
    <row r="78" ht="12.75" customHeight="1"/>
    <row r="79" spans="1:5" ht="13.5" hidden="1">
      <c r="A79" s="16" t="s">
        <v>305</v>
      </c>
      <c r="C79" t="s">
        <v>192</v>
      </c>
      <c r="E79" t="s">
        <v>371</v>
      </c>
    </row>
    <row r="80" spans="1:5" ht="24.75" customHeight="1" hidden="1">
      <c r="A80" t="s">
        <v>306</v>
      </c>
      <c r="C80" t="s">
        <v>200</v>
      </c>
      <c r="E80" t="s">
        <v>379</v>
      </c>
    </row>
    <row r="81" spans="1:5" ht="14.25" customHeight="1" hidden="1">
      <c r="A81" t="s">
        <v>307</v>
      </c>
      <c r="C81" t="s">
        <v>320</v>
      </c>
      <c r="E81" t="s">
        <v>380</v>
      </c>
    </row>
    <row r="82" ht="12" customHeight="1" hidden="1">
      <c r="E82" t="s">
        <v>381</v>
      </c>
    </row>
    <row r="83" ht="9" customHeight="1" hidden="1">
      <c r="E83" t="s">
        <v>382</v>
      </c>
    </row>
  </sheetData>
  <sheetProtection password="CC6F" sheet="1"/>
  <mergeCells count="14">
    <mergeCell ref="B71:D72"/>
    <mergeCell ref="B65:D65"/>
    <mergeCell ref="B64:D64"/>
    <mergeCell ref="A52:C56"/>
    <mergeCell ref="B45:C45"/>
    <mergeCell ref="B12:C12"/>
    <mergeCell ref="B13:C13"/>
    <mergeCell ref="A2:D3"/>
    <mergeCell ref="B4:C4"/>
    <mergeCell ref="B9:C9"/>
    <mergeCell ref="B41:C41"/>
    <mergeCell ref="B14:C14"/>
    <mergeCell ref="A16:A21"/>
    <mergeCell ref="A35:A40"/>
  </mergeCells>
  <dataValidations count="4">
    <dataValidation allowBlank="1" showInputMessage="1" showErrorMessage="1" imeMode="halfAlpha" sqref="D38 D17 D8 D28 D49 D42:D44 D30:D33 D21:D24 D12"/>
    <dataValidation type="list" allowBlank="1" showInputMessage="1" showErrorMessage="1" imeMode="halfAlpha" sqref="D34">
      <formula1>$A$80:$A$81</formula1>
    </dataValidation>
    <dataValidation type="list" allowBlank="1" showInputMessage="1" showErrorMessage="1" imeMode="halfAlpha" sqref="D35">
      <formula1>$C$79:$C$81</formula1>
    </dataValidation>
    <dataValidation type="list" showInputMessage="1" imeMode="halfAlpha" sqref="D13">
      <formula1>$E$80:$E$85</formula1>
    </dataValidation>
  </dataValidations>
  <printOptions/>
  <pageMargins left="0.38" right="0.38" top="0.27" bottom="0.32" header="0.17" footer="0.23"/>
  <pageSetup horizontalDpi="300" verticalDpi="300" orientation="portrait" paperSize="9" scale="95" r:id="rId4"/>
  <legacyDrawing r:id="rId2"/>
  <tableParts>
    <tablePart r:id="rId3"/>
  </tableParts>
</worksheet>
</file>

<file path=xl/worksheets/sheet10.xml><?xml version="1.0" encoding="utf-8"?>
<worksheet xmlns="http://schemas.openxmlformats.org/spreadsheetml/2006/main" xmlns:r="http://schemas.openxmlformats.org/officeDocument/2006/relationships">
  <sheetPr codeName="Sheet9"/>
  <dimension ref="A1:G60"/>
  <sheetViews>
    <sheetView showZeros="0" zoomScalePageLayoutView="0" workbookViewId="0" topLeftCell="A1">
      <selection activeCell="E12" sqref="E12"/>
    </sheetView>
  </sheetViews>
  <sheetFormatPr defaultColWidth="9.00390625" defaultRowHeight="13.5"/>
  <cols>
    <col min="1" max="1" width="10.25390625" style="0" customWidth="1"/>
    <col min="2" max="2" width="11.375" style="0" customWidth="1"/>
    <col min="4" max="4" width="11.375" style="0" bestFit="1" customWidth="1"/>
    <col min="5" max="5" width="5.25390625" style="0" customWidth="1"/>
    <col min="7" max="7" width="16.25390625" style="0" customWidth="1"/>
    <col min="8" max="8" width="13.375" style="0" customWidth="1"/>
  </cols>
  <sheetData>
    <row r="1" spans="1:2" ht="13.5">
      <c r="A1" s="136" t="s">
        <v>126</v>
      </c>
      <c r="B1" s="136" t="s">
        <v>142</v>
      </c>
    </row>
    <row r="2" spans="1:2" ht="13.5">
      <c r="A2" s="137">
        <f>'R-7'!H19</f>
        <v>0</v>
      </c>
      <c r="B2" s="137">
        <f>'R-7'!I19</f>
        <v>0</v>
      </c>
    </row>
    <row r="3" spans="1:5" ht="13.5">
      <c r="A3" s="137">
        <f>'R-7'!H20</f>
        <v>0</v>
      </c>
      <c r="B3" s="137">
        <f>'R-7'!I20</f>
        <v>0</v>
      </c>
      <c r="D3" s="127" t="s">
        <v>145</v>
      </c>
      <c r="E3" s="129"/>
    </row>
    <row r="4" spans="1:5" ht="13.5">
      <c r="A4" s="137">
        <f>'R-7'!H21</f>
        <v>0</v>
      </c>
      <c r="B4" s="137">
        <f>'R-7'!I21</f>
        <v>0</v>
      </c>
      <c r="D4" s="127" t="s">
        <v>141</v>
      </c>
      <c r="E4" s="129" t="s">
        <v>140</v>
      </c>
    </row>
    <row r="5" spans="1:5" ht="13.5">
      <c r="A5" s="137">
        <f>'R-7'!H22</f>
        <v>0</v>
      </c>
      <c r="B5" s="137">
        <f>'R-7'!I22</f>
        <v>0</v>
      </c>
      <c r="D5" s="126">
        <v>0</v>
      </c>
      <c r="E5" s="130">
        <v>0</v>
      </c>
    </row>
    <row r="6" spans="1:5" ht="13.5">
      <c r="A6" s="137">
        <f>'R-7'!H23</f>
        <v>0</v>
      </c>
      <c r="B6" s="137">
        <f>'R-7'!I23</f>
        <v>0</v>
      </c>
      <c r="D6" s="335" t="s">
        <v>72</v>
      </c>
      <c r="E6" s="336">
        <v>0</v>
      </c>
    </row>
    <row r="7" spans="1:5" ht="13.5">
      <c r="A7" s="137">
        <f>'R-7'!H24</f>
        <v>0</v>
      </c>
      <c r="B7" s="137">
        <f>'R-7'!I24</f>
        <v>0</v>
      </c>
      <c r="D7" s="335" t="s">
        <v>312</v>
      </c>
      <c r="E7" s="336">
        <v>0</v>
      </c>
    </row>
    <row r="8" spans="1:5" ht="13.5">
      <c r="A8" s="137">
        <f>'R-7'!H25</f>
        <v>0</v>
      </c>
      <c r="B8" s="137">
        <f>'R-7'!I25</f>
        <v>0</v>
      </c>
      <c r="D8" s="335" t="s">
        <v>74</v>
      </c>
      <c r="E8" s="336">
        <v>0</v>
      </c>
    </row>
    <row r="9" spans="1:5" ht="13.5">
      <c r="A9" s="137">
        <f>'R-7'!H26</f>
        <v>0</v>
      </c>
      <c r="B9" s="137">
        <f>'R-7'!I26</f>
        <v>0</v>
      </c>
      <c r="D9" s="335" t="s">
        <v>75</v>
      </c>
      <c r="E9" s="336">
        <v>0</v>
      </c>
    </row>
    <row r="10" spans="1:5" ht="13.5">
      <c r="A10" s="137">
        <f>'R-7'!H27</f>
        <v>0</v>
      </c>
      <c r="B10" s="137">
        <f>'R-7'!I27</f>
        <v>0</v>
      </c>
      <c r="D10" s="335" t="s">
        <v>76</v>
      </c>
      <c r="E10" s="336">
        <v>0</v>
      </c>
    </row>
    <row r="11" spans="1:5" ht="13.5">
      <c r="A11" s="137">
        <f>'R-7'!H28</f>
        <v>0</v>
      </c>
      <c r="B11" s="137">
        <f>'R-7'!I28</f>
        <v>0</v>
      </c>
      <c r="D11" s="335" t="s">
        <v>77</v>
      </c>
      <c r="E11" s="336">
        <v>0</v>
      </c>
    </row>
    <row r="12" spans="1:5" ht="13.5">
      <c r="A12" s="137">
        <f>'R-7'!H29</f>
        <v>0</v>
      </c>
      <c r="B12" s="137">
        <f>'R-7'!I29</f>
        <v>0</v>
      </c>
      <c r="D12" s="128" t="s">
        <v>139</v>
      </c>
      <c r="E12" s="131">
        <v>0</v>
      </c>
    </row>
    <row r="13" spans="1:2" ht="13.5">
      <c r="A13" s="137">
        <f>'R-7'!H30</f>
        <v>0</v>
      </c>
      <c r="B13" s="137">
        <f>'R-7'!I30</f>
        <v>0</v>
      </c>
    </row>
    <row r="14" spans="1:2" ht="13.5">
      <c r="A14" s="137">
        <f>'R-7'!H31</f>
        <v>0</v>
      </c>
      <c r="B14" s="137">
        <f>'R-7'!I31</f>
        <v>0</v>
      </c>
    </row>
    <row r="15" spans="1:7" ht="13.5">
      <c r="A15" s="137">
        <f>'R-7'!H32</f>
        <v>0</v>
      </c>
      <c r="B15" s="137">
        <f>'R-7'!I32</f>
        <v>0</v>
      </c>
      <c r="D15" s="151" t="s">
        <v>310</v>
      </c>
      <c r="E15" s="152"/>
      <c r="F15" s="152"/>
      <c r="G15" s="154">
        <f>'R-7'!J10</f>
        <v>0</v>
      </c>
    </row>
    <row r="16" spans="1:7" ht="13.5">
      <c r="A16" s="137">
        <f>'R-7'!H33</f>
        <v>0</v>
      </c>
      <c r="B16" s="137">
        <f>'R-7'!I33</f>
        <v>0</v>
      </c>
      <c r="D16" s="151" t="s">
        <v>147</v>
      </c>
      <c r="E16" s="152"/>
      <c r="F16" s="152"/>
      <c r="G16" s="153">
        <f>'R-7'!J11</f>
        <v>0</v>
      </c>
    </row>
    <row r="17" spans="1:7" ht="14.25" thickBot="1">
      <c r="A17" s="137">
        <f>'R-7'!H34</f>
        <v>0</v>
      </c>
      <c r="B17" s="137">
        <f>'R-7'!I34</f>
        <v>0</v>
      </c>
      <c r="D17" s="151" t="s">
        <v>148</v>
      </c>
      <c r="E17" s="152"/>
      <c r="F17" s="152"/>
      <c r="G17" s="154">
        <v>150000</v>
      </c>
    </row>
    <row r="18" spans="1:7" ht="15" thickBot="1" thickTop="1">
      <c r="A18" s="137">
        <f>'R-7'!H35</f>
        <v>0</v>
      </c>
      <c r="B18" s="137">
        <f>'R-7'!I35</f>
        <v>0</v>
      </c>
      <c r="D18" s="151" t="s">
        <v>149</v>
      </c>
      <c r="E18" s="152"/>
      <c r="F18" s="152"/>
      <c r="G18" s="148">
        <f>MIN(G15,G16,G17)</f>
        <v>0</v>
      </c>
    </row>
    <row r="19" spans="1:2" ht="14.25" thickTop="1">
      <c r="A19" s="137">
        <f>'R-7'!H36</f>
        <v>0</v>
      </c>
      <c r="B19" s="137">
        <f>'R-7'!I36</f>
        <v>0</v>
      </c>
    </row>
    <row r="20" spans="1:2" ht="13.5">
      <c r="A20" s="137">
        <f>'R-7'!H37</f>
        <v>0</v>
      </c>
      <c r="B20" s="137">
        <f>'R-7'!I37</f>
        <v>0</v>
      </c>
    </row>
    <row r="21" spans="1:2" ht="13.5">
      <c r="A21" s="137">
        <f>'R-7'!H38</f>
        <v>0</v>
      </c>
      <c r="B21" s="137">
        <f>'R-7'!I38</f>
        <v>0</v>
      </c>
    </row>
    <row r="22" spans="1:2" ht="13.5">
      <c r="A22" s="137">
        <f>'R-7'!H39</f>
        <v>0</v>
      </c>
      <c r="B22" s="137">
        <f>'R-7'!I39</f>
        <v>0</v>
      </c>
    </row>
    <row r="23" spans="1:2" ht="13.5">
      <c r="A23" s="137">
        <f>'R-7'!H40</f>
        <v>0</v>
      </c>
      <c r="B23" s="137">
        <f>'R-7'!I40</f>
        <v>0</v>
      </c>
    </row>
    <row r="24" spans="1:2" ht="13.5">
      <c r="A24" s="137">
        <f>'R-7'!H41</f>
        <v>0</v>
      </c>
      <c r="B24" s="137">
        <f>'R-7'!I41</f>
        <v>0</v>
      </c>
    </row>
    <row r="25" spans="1:2" ht="13.5">
      <c r="A25" s="137">
        <f>'R-7'!H42</f>
        <v>0</v>
      </c>
      <c r="B25" s="137">
        <f>'R-7'!I42</f>
        <v>0</v>
      </c>
    </row>
    <row r="26" spans="1:2" ht="13.5">
      <c r="A26" s="137">
        <f>'R-7'!H43</f>
        <v>0</v>
      </c>
      <c r="B26" s="137">
        <f>'R-7'!I43</f>
        <v>0</v>
      </c>
    </row>
    <row r="27" spans="1:2" ht="13.5">
      <c r="A27" s="137">
        <f>'R-7'!H44</f>
        <v>0</v>
      </c>
      <c r="B27" s="137">
        <f>'R-7'!I44</f>
        <v>0</v>
      </c>
    </row>
    <row r="28" spans="1:2" ht="13.5">
      <c r="A28" s="137">
        <f>'R-7'!H45</f>
        <v>0</v>
      </c>
      <c r="B28" s="137">
        <f>'R-7'!I45</f>
        <v>0</v>
      </c>
    </row>
    <row r="29" spans="1:2" ht="13.5">
      <c r="A29" s="137">
        <f>'R-7'!H46</f>
        <v>0</v>
      </c>
      <c r="B29" s="137">
        <f>'R-7'!I46</f>
        <v>0</v>
      </c>
    </row>
    <row r="30" spans="1:2" ht="13.5">
      <c r="A30" s="137">
        <f>'R-7'!H47</f>
        <v>0</v>
      </c>
      <c r="B30" s="137">
        <f>'R-7'!I47</f>
        <v>0</v>
      </c>
    </row>
    <row r="31" spans="1:2" ht="13.5">
      <c r="A31" s="137">
        <f>'R-7'!H48</f>
        <v>0</v>
      </c>
      <c r="B31" s="137">
        <f>'R-7'!I48</f>
        <v>0</v>
      </c>
    </row>
    <row r="32" spans="1:2" ht="13.5">
      <c r="A32" s="137">
        <f>'R-7'!H49</f>
        <v>0</v>
      </c>
      <c r="B32" s="137">
        <f>'R-7'!I49</f>
        <v>0</v>
      </c>
    </row>
    <row r="33" spans="1:2" ht="13.5">
      <c r="A33" s="137">
        <f>'R-7'!H50</f>
        <v>0</v>
      </c>
      <c r="B33" s="137">
        <f>'R-7'!I50</f>
        <v>0</v>
      </c>
    </row>
    <row r="34" spans="1:2" ht="13.5">
      <c r="A34" s="137">
        <f>'R-7'!H51</f>
        <v>0</v>
      </c>
      <c r="B34" s="137">
        <f>'R-7'!I51</f>
        <v>0</v>
      </c>
    </row>
    <row r="35" spans="1:2" ht="13.5">
      <c r="A35" s="137">
        <f>'R-7'!H52</f>
        <v>0</v>
      </c>
      <c r="B35" s="137">
        <f>'R-7'!I52</f>
        <v>0</v>
      </c>
    </row>
    <row r="36" spans="1:2" ht="13.5">
      <c r="A36" s="137">
        <f>'R-7'!H53</f>
        <v>0</v>
      </c>
      <c r="B36" s="137">
        <f>'R-7'!I53</f>
        <v>0</v>
      </c>
    </row>
    <row r="37" spans="1:2" ht="13.5">
      <c r="A37" s="137">
        <f>'R-7'!H54</f>
        <v>0</v>
      </c>
      <c r="B37" s="137">
        <f>'R-7'!I54</f>
        <v>0</v>
      </c>
    </row>
    <row r="38" spans="1:2" ht="13.5">
      <c r="A38" s="137">
        <f>'R-7'!H55</f>
        <v>0</v>
      </c>
      <c r="B38" s="137">
        <f>'R-7'!I55</f>
        <v>0</v>
      </c>
    </row>
    <row r="39" spans="1:2" ht="13.5">
      <c r="A39" s="137">
        <f>'R-7'!H56</f>
        <v>0</v>
      </c>
      <c r="B39" s="137">
        <f>'R-7'!I56</f>
        <v>0</v>
      </c>
    </row>
    <row r="40" spans="1:2" ht="13.5">
      <c r="A40" s="137">
        <f>'R-7'!H57</f>
        <v>0</v>
      </c>
      <c r="B40" s="137">
        <f>'R-7'!I57</f>
        <v>0</v>
      </c>
    </row>
    <row r="41" spans="1:2" ht="13.5">
      <c r="A41" s="137">
        <f>'R-7'!H58</f>
        <v>0</v>
      </c>
      <c r="B41" s="137">
        <f>'R-7'!I58</f>
        <v>0</v>
      </c>
    </row>
    <row r="42" spans="1:2" ht="13.5">
      <c r="A42" s="137">
        <f>'R-7'!H59</f>
        <v>0</v>
      </c>
      <c r="B42" s="137">
        <f>'R-7'!I59</f>
        <v>0</v>
      </c>
    </row>
    <row r="43" spans="1:2" ht="13.5">
      <c r="A43" s="137">
        <f>'R-7'!H60</f>
        <v>0</v>
      </c>
      <c r="B43" s="137">
        <f>'R-7'!I60</f>
        <v>0</v>
      </c>
    </row>
    <row r="44" spans="1:2" ht="13.5">
      <c r="A44" s="137">
        <f>'R-7'!H61</f>
        <v>0</v>
      </c>
      <c r="B44" s="137">
        <f>'R-7'!I61</f>
        <v>0</v>
      </c>
    </row>
    <row r="45" spans="1:2" ht="13.5">
      <c r="A45" s="137">
        <f>'R-7'!H62</f>
        <v>0</v>
      </c>
      <c r="B45" s="137">
        <f>'R-7'!I62</f>
        <v>0</v>
      </c>
    </row>
    <row r="46" spans="1:2" ht="13.5">
      <c r="A46" s="137">
        <f>'R-7'!H63</f>
        <v>0</v>
      </c>
      <c r="B46" s="137">
        <f>'R-7'!I63</f>
        <v>0</v>
      </c>
    </row>
    <row r="47" spans="1:2" ht="13.5">
      <c r="A47" s="137">
        <f>'R-7'!H64</f>
        <v>0</v>
      </c>
      <c r="B47" s="137">
        <f>'R-7'!I64</f>
        <v>0</v>
      </c>
    </row>
    <row r="48" spans="1:2" ht="13.5">
      <c r="A48" s="137">
        <f>'R-7'!H65</f>
        <v>0</v>
      </c>
      <c r="B48" s="137">
        <f>'R-7'!I65</f>
        <v>0</v>
      </c>
    </row>
    <row r="49" spans="1:2" ht="13.5">
      <c r="A49" s="137">
        <f>'R-7'!H66</f>
        <v>0</v>
      </c>
      <c r="B49" s="137">
        <f>'R-7'!I66</f>
        <v>0</v>
      </c>
    </row>
    <row r="50" spans="1:2" ht="13.5">
      <c r="A50" s="137">
        <f>'R-7'!H67</f>
        <v>0</v>
      </c>
      <c r="B50" s="137">
        <f>'R-7'!I67</f>
        <v>0</v>
      </c>
    </row>
    <row r="51" spans="1:2" ht="13.5">
      <c r="A51" s="137">
        <f>'R-7'!H68</f>
        <v>0</v>
      </c>
      <c r="B51" s="137">
        <f>'R-7'!I68</f>
        <v>0</v>
      </c>
    </row>
    <row r="52" spans="1:2" ht="13.5">
      <c r="A52" s="137">
        <f>'R-7'!H69</f>
        <v>0</v>
      </c>
      <c r="B52" s="137">
        <f>'R-7'!I69</f>
        <v>0</v>
      </c>
    </row>
    <row r="53" spans="1:2" ht="13.5">
      <c r="A53" s="137">
        <f>'R-7'!H70</f>
        <v>0</v>
      </c>
      <c r="B53" s="137">
        <f>'R-7'!I70</f>
        <v>0</v>
      </c>
    </row>
    <row r="54" spans="1:2" ht="13.5">
      <c r="A54" s="137">
        <f>'R-7'!H71</f>
        <v>0</v>
      </c>
      <c r="B54" s="137">
        <f>'R-7'!I71</f>
        <v>0</v>
      </c>
    </row>
    <row r="55" spans="1:2" ht="13.5">
      <c r="A55" s="137">
        <f>'R-7'!H72</f>
        <v>0</v>
      </c>
      <c r="B55" s="137" t="str">
        <f>'R-7'!I72</f>
        <v>旅　費</v>
      </c>
    </row>
    <row r="56" spans="1:2" ht="13.5">
      <c r="A56" s="137">
        <f>'R-7'!H73</f>
        <v>0</v>
      </c>
      <c r="B56" s="137" t="str">
        <f>'R-7'!I73</f>
        <v>印刷製本費</v>
      </c>
    </row>
    <row r="57" spans="1:2" ht="13.5">
      <c r="A57" s="137">
        <f>'R-7'!H74</f>
        <v>0</v>
      </c>
      <c r="B57" s="137" t="str">
        <f>'R-7'!I74</f>
        <v>通信運搬費</v>
      </c>
    </row>
    <row r="58" spans="1:2" ht="13.5">
      <c r="A58" s="137">
        <f>'R-7'!H75</f>
        <v>0</v>
      </c>
      <c r="B58" s="137" t="str">
        <f>'R-7'!I75</f>
        <v>借料損料</v>
      </c>
    </row>
    <row r="59" spans="1:2" ht="13.5">
      <c r="A59" s="137">
        <f>'R-7'!H76</f>
        <v>0</v>
      </c>
      <c r="B59" s="137" t="str">
        <f>'R-7'!I76</f>
        <v>消耗品費</v>
      </c>
    </row>
    <row r="60" spans="1:2" ht="13.5">
      <c r="A60" s="137">
        <f>'R-7'!H77</f>
        <v>0</v>
      </c>
      <c r="B60" s="137" t="str">
        <f>'R-7'!I77</f>
        <v>謝金</v>
      </c>
    </row>
  </sheetData>
  <sheetProtection/>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AE3"/>
  <sheetViews>
    <sheetView showZeros="0" zoomScalePageLayoutView="0" workbookViewId="0" topLeftCell="Y1">
      <selection activeCell="AE4" sqref="AE4"/>
    </sheetView>
  </sheetViews>
  <sheetFormatPr defaultColWidth="13.00390625" defaultRowHeight="13.5"/>
  <cols>
    <col min="1" max="1" width="26.375" style="0" customWidth="1"/>
    <col min="2" max="2" width="13.00390625" style="0" customWidth="1"/>
    <col min="3" max="3" width="16.50390625" style="0" customWidth="1"/>
    <col min="4" max="4" width="15.625" style="0" customWidth="1"/>
    <col min="5" max="20" width="13.00390625" style="0" customWidth="1"/>
    <col min="21" max="21" width="15.75390625" style="0" customWidth="1"/>
    <col min="22" max="22" width="14.375" style="0" customWidth="1"/>
    <col min="23" max="27" width="13.00390625" style="0" customWidth="1"/>
    <col min="28" max="28" width="15.00390625" style="0" customWidth="1"/>
  </cols>
  <sheetData>
    <row r="1" spans="1:31" s="307" customFormat="1" ht="13.5">
      <c r="A1" s="306">
        <v>1</v>
      </c>
      <c r="B1" s="306">
        <v>2</v>
      </c>
      <c r="C1" s="306"/>
      <c r="D1" s="306">
        <v>3</v>
      </c>
      <c r="E1" s="306">
        <v>4</v>
      </c>
      <c r="F1" s="306">
        <v>5</v>
      </c>
      <c r="G1" s="306">
        <v>6</v>
      </c>
      <c r="H1" s="306">
        <v>7</v>
      </c>
      <c r="I1" s="306"/>
      <c r="J1" s="306">
        <v>8</v>
      </c>
      <c r="K1" s="306">
        <v>10</v>
      </c>
      <c r="L1" s="306">
        <v>11</v>
      </c>
      <c r="M1" s="306">
        <v>12</v>
      </c>
      <c r="N1" s="306">
        <v>13</v>
      </c>
      <c r="O1" s="306">
        <v>14</v>
      </c>
      <c r="P1" s="306">
        <v>15</v>
      </c>
      <c r="Q1" s="306">
        <v>16</v>
      </c>
      <c r="R1" s="306">
        <v>17</v>
      </c>
      <c r="S1" s="306">
        <v>18</v>
      </c>
      <c r="T1" s="306">
        <v>19</v>
      </c>
      <c r="U1" s="337">
        <v>20</v>
      </c>
      <c r="V1" s="337">
        <v>21</v>
      </c>
      <c r="W1" s="346">
        <v>22</v>
      </c>
      <c r="X1" s="346">
        <v>23</v>
      </c>
      <c r="Y1" s="346">
        <v>24</v>
      </c>
      <c r="Z1" s="346">
        <v>25</v>
      </c>
      <c r="AA1" s="346">
        <v>26</v>
      </c>
      <c r="AB1" s="346">
        <v>27</v>
      </c>
      <c r="AC1" s="307">
        <v>28</v>
      </c>
      <c r="AD1" s="337">
        <v>29</v>
      </c>
      <c r="AE1" s="306">
        <v>30</v>
      </c>
    </row>
    <row r="2" spans="1:31" s="307" customFormat="1" ht="13.5">
      <c r="A2" s="306" t="s">
        <v>96</v>
      </c>
      <c r="B2" s="306" t="s">
        <v>234</v>
      </c>
      <c r="C2" s="306" t="s">
        <v>235</v>
      </c>
      <c r="D2" s="306" t="s">
        <v>236</v>
      </c>
      <c r="E2" s="306" t="s">
        <v>237</v>
      </c>
      <c r="F2" s="306" t="s">
        <v>238</v>
      </c>
      <c r="G2" s="306" t="s">
        <v>239</v>
      </c>
      <c r="H2" s="306" t="s">
        <v>330</v>
      </c>
      <c r="I2" s="306" t="s">
        <v>331</v>
      </c>
      <c r="J2" s="306" t="s">
        <v>240</v>
      </c>
      <c r="K2" s="306" t="s">
        <v>241</v>
      </c>
      <c r="L2" s="306" t="s">
        <v>242</v>
      </c>
      <c r="M2" s="306" t="s">
        <v>243</v>
      </c>
      <c r="N2" s="306" t="s">
        <v>244</v>
      </c>
      <c r="O2" s="306" t="s">
        <v>245</v>
      </c>
      <c r="P2" s="306" t="s">
        <v>246</v>
      </c>
      <c r="Q2" s="306" t="s">
        <v>247</v>
      </c>
      <c r="R2" s="306" t="s">
        <v>248</v>
      </c>
      <c r="S2" s="306" t="s">
        <v>249</v>
      </c>
      <c r="T2" s="306" t="s">
        <v>250</v>
      </c>
      <c r="U2" s="337" t="s">
        <v>314</v>
      </c>
      <c r="V2" s="337" t="s">
        <v>315</v>
      </c>
      <c r="W2" s="306" t="s">
        <v>324</v>
      </c>
      <c r="X2" s="306" t="s">
        <v>327</v>
      </c>
      <c r="Y2" s="306" t="s">
        <v>326</v>
      </c>
      <c r="Z2" s="306" t="s">
        <v>325</v>
      </c>
      <c r="AA2" s="306" t="s">
        <v>328</v>
      </c>
      <c r="AB2" s="306" t="s">
        <v>329</v>
      </c>
      <c r="AC2" s="306" t="s">
        <v>339</v>
      </c>
      <c r="AD2" s="306" t="s">
        <v>370</v>
      </c>
      <c r="AE2" s="306" t="s">
        <v>371</v>
      </c>
    </row>
    <row r="3" spans="1:31" ht="13.5">
      <c r="A3" s="308">
        <f>'初期設定'!D9</f>
        <v>0</v>
      </c>
      <c r="B3" s="308">
        <f>'初期設定'!D10</f>
        <v>0</v>
      </c>
      <c r="C3" s="308">
        <f>'初期設定'!D11</f>
        <v>0</v>
      </c>
      <c r="D3" s="309">
        <f>'初期設定'!D14</f>
        <v>0</v>
      </c>
      <c r="E3" s="308">
        <f>'初期設定'!D15</f>
        <v>0</v>
      </c>
      <c r="F3" s="308">
        <f>'初期設定'!D16</f>
        <v>0</v>
      </c>
      <c r="G3" s="308">
        <f>'初期設定'!D17</f>
        <v>0</v>
      </c>
      <c r="H3" s="308">
        <f>'初期設定'!D18</f>
        <v>0</v>
      </c>
      <c r="I3" s="308">
        <f>'初期設定'!D19&amp;'初期設定'!D20</f>
      </c>
      <c r="J3" s="308">
        <f>'初期設定'!D21</f>
        <v>0</v>
      </c>
      <c r="K3" s="308">
        <f>'初期設定'!D25</f>
        <v>0</v>
      </c>
      <c r="L3" s="308">
        <f>'初期設定'!D26</f>
        <v>0</v>
      </c>
      <c r="M3" s="308">
        <f>'初期設定'!D28</f>
        <v>0</v>
      </c>
      <c r="N3" s="308">
        <f>'初期設定'!D29</f>
        <v>0</v>
      </c>
      <c r="O3" s="308">
        <f>'初期設定'!D30</f>
        <v>0</v>
      </c>
      <c r="P3" s="308">
        <f>'初期設定'!D31</f>
        <v>0</v>
      </c>
      <c r="Q3" s="308">
        <f>'初期設定'!D32</f>
        <v>0</v>
      </c>
      <c r="R3" s="308">
        <f>'初期設定'!D42</f>
        <v>0</v>
      </c>
      <c r="S3" s="308">
        <f>'初期設定'!D43</f>
        <v>0</v>
      </c>
      <c r="T3" s="308">
        <f>'初期設定'!D45</f>
        <v>0</v>
      </c>
      <c r="U3" s="338" t="str">
        <f>'初期設定'!D55</f>
        <v>平成年月日</v>
      </c>
      <c r="V3" s="308" t="str">
        <f>'初期設定'!D56</f>
        <v>平成年月日</v>
      </c>
      <c r="W3" s="308">
        <f>'初期設定'!D35</f>
        <v>0</v>
      </c>
      <c r="X3" s="308">
        <f>'初期設定'!D36</f>
        <v>0</v>
      </c>
      <c r="Y3" s="308">
        <f>'初期設定'!D37</f>
        <v>0</v>
      </c>
      <c r="Z3" s="308">
        <f>'初期設定'!D38</f>
        <v>0</v>
      </c>
      <c r="AA3" s="308">
        <f>'初期設定'!D39</f>
        <v>0</v>
      </c>
      <c r="AB3" s="347">
        <f>'初期設定'!D40</f>
        <v>0</v>
      </c>
      <c r="AC3" s="308">
        <f>'SL-1'!A48</f>
        <v>0</v>
      </c>
      <c r="AD3" s="451">
        <f>'初期設定'!D12</f>
        <v>0</v>
      </c>
      <c r="AE3" s="308">
        <f>'初期設定'!D13</f>
        <v>0</v>
      </c>
    </row>
  </sheetData>
  <sheetProtection/>
  <printOptions/>
  <pageMargins left="0.75" right="0.75" top="1" bottom="1" header="0.512" footer="0.512"/>
  <pageSetup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B1:C31"/>
  <sheetViews>
    <sheetView showZeros="0" zoomScalePageLayoutView="0" workbookViewId="0" topLeftCell="A16">
      <selection activeCell="C55" sqref="C55:C57"/>
    </sheetView>
  </sheetViews>
  <sheetFormatPr defaultColWidth="9.00390625" defaultRowHeight="13.5"/>
  <cols>
    <col min="1" max="1" width="5.00390625" style="310" customWidth="1"/>
    <col min="2" max="2" width="30.75390625" style="310" customWidth="1"/>
    <col min="3" max="3" width="61.50390625" style="310" customWidth="1"/>
    <col min="4" max="16384" width="9.00390625" style="310" customWidth="1"/>
  </cols>
  <sheetData>
    <row r="1" ht="12.75">
      <c r="C1" s="311" t="s">
        <v>254</v>
      </c>
    </row>
    <row r="2" ht="18" customHeight="1">
      <c r="B2" s="312" t="s">
        <v>255</v>
      </c>
    </row>
    <row r="3" ht="18" customHeight="1"/>
    <row r="4" spans="2:3" ht="18" customHeight="1">
      <c r="B4" s="310" t="s">
        <v>256</v>
      </c>
      <c r="C4" s="327"/>
    </row>
    <row r="5" ht="18" customHeight="1"/>
    <row r="6" spans="2:3" ht="18" customHeight="1">
      <c r="B6" s="313" t="s">
        <v>257</v>
      </c>
      <c r="C6" s="314" t="s">
        <v>258</v>
      </c>
    </row>
    <row r="7" spans="2:3" ht="18" customHeight="1">
      <c r="B7" s="313" t="s">
        <v>259</v>
      </c>
      <c r="C7" s="315" t="s">
        <v>299</v>
      </c>
    </row>
    <row r="8" spans="2:3" ht="18" customHeight="1">
      <c r="B8" s="313" t="s">
        <v>260</v>
      </c>
      <c r="C8" s="315" t="s">
        <v>261</v>
      </c>
    </row>
    <row r="9" spans="2:3" ht="18" customHeight="1">
      <c r="B9" s="313" t="s">
        <v>262</v>
      </c>
      <c r="C9" s="328">
        <f>'初期設定'!D14</f>
        <v>0</v>
      </c>
    </row>
    <row r="10" spans="2:3" ht="18" customHeight="1">
      <c r="B10" s="313" t="s">
        <v>263</v>
      </c>
      <c r="C10" s="315"/>
    </row>
    <row r="11" spans="2:3" ht="18" customHeight="1">
      <c r="B11" s="313" t="s">
        <v>264</v>
      </c>
      <c r="C11" s="315" t="s">
        <v>265</v>
      </c>
    </row>
    <row r="12" spans="2:3" ht="18" customHeight="1">
      <c r="B12" s="313" t="s">
        <v>266</v>
      </c>
      <c r="C12" s="328">
        <f>'初期設定'!D18</f>
        <v>0</v>
      </c>
    </row>
    <row r="13" spans="2:3" ht="18" customHeight="1">
      <c r="B13" s="313" t="s">
        <v>267</v>
      </c>
      <c r="C13" s="328">
        <f>'初期設定'!D19</f>
        <v>0</v>
      </c>
    </row>
    <row r="14" spans="2:3" ht="18" customHeight="1">
      <c r="B14" s="313" t="s">
        <v>268</v>
      </c>
      <c r="C14" s="328">
        <f>'初期設定'!D20</f>
        <v>0</v>
      </c>
    </row>
    <row r="15" spans="2:3" ht="18" customHeight="1">
      <c r="B15" s="313" t="s">
        <v>269</v>
      </c>
      <c r="C15" s="315" t="s">
        <v>270</v>
      </c>
    </row>
    <row r="16" spans="2:3" ht="71.25" customHeight="1">
      <c r="B16" s="313" t="s">
        <v>271</v>
      </c>
      <c r="C16" s="315" t="s">
        <v>272</v>
      </c>
    </row>
    <row r="17" spans="2:3" ht="63.75">
      <c r="B17" s="313" t="s">
        <v>273</v>
      </c>
      <c r="C17" s="315" t="s">
        <v>274</v>
      </c>
    </row>
    <row r="18" spans="2:3" ht="18" customHeight="1">
      <c r="B18" s="313" t="s">
        <v>275</v>
      </c>
      <c r="C18" s="315" t="s">
        <v>276</v>
      </c>
    </row>
    <row r="19" spans="2:3" ht="18" customHeight="1">
      <c r="B19" s="313" t="s">
        <v>277</v>
      </c>
      <c r="C19" s="315" t="s">
        <v>278</v>
      </c>
    </row>
    <row r="20" spans="2:3" ht="18" customHeight="1">
      <c r="B20" s="313" t="s">
        <v>279</v>
      </c>
      <c r="C20" s="315" t="s">
        <v>280</v>
      </c>
    </row>
    <row r="21" spans="2:3" ht="18" customHeight="1">
      <c r="B21" s="313" t="s">
        <v>281</v>
      </c>
      <c r="C21" s="314" t="s">
        <v>258</v>
      </c>
    </row>
    <row r="22" spans="2:3" ht="18" customHeight="1">
      <c r="B22" s="313" t="s">
        <v>282</v>
      </c>
      <c r="C22" s="328">
        <f>'初期設定'!D33</f>
        <v>0</v>
      </c>
    </row>
    <row r="23" spans="2:3" ht="18" customHeight="1">
      <c r="B23" s="313" t="s">
        <v>283</v>
      </c>
      <c r="C23" s="315" t="s">
        <v>284</v>
      </c>
    </row>
    <row r="24" spans="2:3" ht="18" customHeight="1" thickBot="1">
      <c r="B24" s="316" t="s">
        <v>285</v>
      </c>
      <c r="C24" s="317"/>
    </row>
    <row r="25" spans="2:3" ht="18" customHeight="1" thickTop="1">
      <c r="B25" s="318" t="s">
        <v>286</v>
      </c>
      <c r="C25" s="319" t="s">
        <v>287</v>
      </c>
    </row>
    <row r="26" spans="2:3" ht="18" customHeight="1">
      <c r="B26" s="320" t="s">
        <v>288</v>
      </c>
      <c r="C26" s="317" t="s">
        <v>289</v>
      </c>
    </row>
    <row r="27" spans="2:3" ht="18" customHeight="1">
      <c r="B27" s="320" t="s">
        <v>290</v>
      </c>
      <c r="C27" s="317" t="s">
        <v>291</v>
      </c>
    </row>
    <row r="28" spans="2:3" ht="18" customHeight="1">
      <c r="B28" s="321" t="s">
        <v>292</v>
      </c>
      <c r="C28" s="315" t="s">
        <v>293</v>
      </c>
    </row>
    <row r="29" spans="2:3" ht="18" customHeight="1" thickBot="1">
      <c r="B29" s="322" t="s">
        <v>294</v>
      </c>
      <c r="C29" s="323" t="s">
        <v>295</v>
      </c>
    </row>
    <row r="30" spans="2:3" ht="188.25" customHeight="1" thickTop="1">
      <c r="B30" s="724" t="s">
        <v>296</v>
      </c>
      <c r="C30" s="725"/>
    </row>
    <row r="31" spans="2:3" ht="15" customHeight="1" thickBot="1">
      <c r="B31" s="324" t="s">
        <v>297</v>
      </c>
      <c r="C31" s="325" t="s">
        <v>298</v>
      </c>
    </row>
    <row r="32" ht="13.5" thickTop="1"/>
  </sheetData>
  <sheetProtection/>
  <mergeCells count="1">
    <mergeCell ref="B30:C30"/>
  </mergeCells>
  <dataValidations count="1">
    <dataValidation allowBlank="1" showInputMessage="1" sqref="C9 C13 C22"/>
  </dataValidations>
  <hyperlinks>
    <hyperlink ref="C31" r:id="rId1" display="http://www.cpd-ccesa.org/"/>
  </hyperlink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B1:D26"/>
  <sheetViews>
    <sheetView view="pageLayout" workbookViewId="0" topLeftCell="A1">
      <selection activeCell="D2" sqref="D2"/>
    </sheetView>
  </sheetViews>
  <sheetFormatPr defaultColWidth="9.00390625" defaultRowHeight="13.5"/>
  <cols>
    <col min="1" max="1" width="2.125" style="0" customWidth="1"/>
    <col min="2" max="2" width="21.00390625" style="0" bestFit="1" customWidth="1"/>
    <col min="3" max="3" width="44.875" style="0" customWidth="1"/>
    <col min="4" max="4" width="18.75390625" style="0" customWidth="1"/>
  </cols>
  <sheetData>
    <row r="1" spans="2:4" ht="28.5" customHeight="1">
      <c r="B1" s="344" t="s">
        <v>334</v>
      </c>
      <c r="C1" s="344" t="s">
        <v>337</v>
      </c>
      <c r="D1" s="344" t="s">
        <v>336</v>
      </c>
    </row>
    <row r="2" spans="2:4" ht="28.5" customHeight="1">
      <c r="B2" s="345"/>
      <c r="C2" s="345"/>
      <c r="D2" s="345"/>
    </row>
    <row r="3" spans="2:4" ht="28.5" customHeight="1">
      <c r="B3" s="345"/>
      <c r="C3" s="345"/>
      <c r="D3" s="345"/>
    </row>
    <row r="4" spans="2:4" ht="28.5" customHeight="1">
      <c r="B4" s="345"/>
      <c r="C4" s="345"/>
      <c r="D4" s="345"/>
    </row>
    <row r="5" spans="2:4" ht="28.5" customHeight="1">
      <c r="B5" s="345"/>
      <c r="C5" s="345"/>
      <c r="D5" s="345"/>
    </row>
    <row r="6" spans="2:4" ht="28.5" customHeight="1">
      <c r="B6" s="345"/>
      <c r="C6" s="345"/>
      <c r="D6" s="345"/>
    </row>
    <row r="7" spans="2:4" ht="28.5" customHeight="1">
      <c r="B7" s="345"/>
      <c r="C7" s="345"/>
      <c r="D7" s="345"/>
    </row>
    <row r="8" spans="2:4" ht="28.5" customHeight="1">
      <c r="B8" s="345"/>
      <c r="C8" s="345"/>
      <c r="D8" s="345"/>
    </row>
    <row r="9" spans="2:4" ht="28.5" customHeight="1">
      <c r="B9" s="345"/>
      <c r="C9" s="345"/>
      <c r="D9" s="345"/>
    </row>
    <row r="10" spans="2:4" ht="28.5" customHeight="1">
      <c r="B10" s="345"/>
      <c r="C10" s="345"/>
      <c r="D10" s="345"/>
    </row>
    <row r="11" spans="2:4" ht="28.5" customHeight="1">
      <c r="B11" s="345"/>
      <c r="C11" s="345"/>
      <c r="D11" s="345"/>
    </row>
    <row r="12" spans="2:4" ht="28.5" customHeight="1">
      <c r="B12" s="345"/>
      <c r="C12" s="345"/>
      <c r="D12" s="345"/>
    </row>
    <row r="13" spans="2:4" ht="28.5" customHeight="1">
      <c r="B13" s="345"/>
      <c r="C13" s="345"/>
      <c r="D13" s="345"/>
    </row>
    <row r="14" spans="2:4" ht="28.5" customHeight="1">
      <c r="B14" s="345"/>
      <c r="C14" s="345"/>
      <c r="D14" s="345"/>
    </row>
    <row r="15" spans="2:4" ht="28.5" customHeight="1">
      <c r="B15" s="345"/>
      <c r="C15" s="345"/>
      <c r="D15" s="345"/>
    </row>
    <row r="16" spans="2:4" ht="28.5" customHeight="1">
      <c r="B16" s="345"/>
      <c r="C16" s="345"/>
      <c r="D16" s="345"/>
    </row>
    <row r="17" spans="2:4" ht="28.5" customHeight="1">
      <c r="B17" s="345"/>
      <c r="C17" s="345"/>
      <c r="D17" s="345"/>
    </row>
    <row r="18" spans="2:4" ht="28.5" customHeight="1">
      <c r="B18" s="345"/>
      <c r="C18" s="345"/>
      <c r="D18" s="345"/>
    </row>
    <row r="19" spans="2:4" ht="28.5" customHeight="1">
      <c r="B19" s="345"/>
      <c r="C19" s="345"/>
      <c r="D19" s="345"/>
    </row>
    <row r="20" spans="2:4" ht="28.5" customHeight="1">
      <c r="B20" s="345"/>
      <c r="C20" s="345"/>
      <c r="D20" s="345"/>
    </row>
    <row r="21" spans="2:4" ht="28.5" customHeight="1">
      <c r="B21" s="345"/>
      <c r="C21" s="345"/>
      <c r="D21" s="345"/>
    </row>
    <row r="22" spans="2:4" ht="28.5" customHeight="1">
      <c r="B22" s="345"/>
      <c r="C22" s="345"/>
      <c r="D22" s="345"/>
    </row>
    <row r="23" spans="2:4" ht="28.5" customHeight="1">
      <c r="B23" s="345"/>
      <c r="C23" s="345"/>
      <c r="D23" s="345"/>
    </row>
    <row r="24" spans="2:4" ht="28.5" customHeight="1">
      <c r="B24" s="345"/>
      <c r="C24" s="345"/>
      <c r="D24" s="345"/>
    </row>
    <row r="25" spans="2:4" ht="28.5" customHeight="1">
      <c r="B25" s="345"/>
      <c r="C25" s="345"/>
      <c r="D25" s="345"/>
    </row>
    <row r="26" spans="2:4" ht="28.5" customHeight="1">
      <c r="B26" s="345"/>
      <c r="C26" s="345"/>
      <c r="D26" s="345"/>
    </row>
  </sheetData>
  <sheetProtection/>
  <printOptions/>
  <pageMargins left="0.7" right="0.7" top="0.75" bottom="0.75" header="0.3" footer="0.3"/>
  <pageSetup horizontalDpi="600" verticalDpi="600" orientation="portrait" paperSize="9" r:id="rId1"/>
  <headerFooter>
    <oddHeader>&amp;C&amp;18日　程　表</oddHeader>
  </headerFooter>
</worksheet>
</file>

<file path=xl/worksheets/sheet14.xml><?xml version="1.0" encoding="utf-8"?>
<worksheet xmlns="http://schemas.openxmlformats.org/spreadsheetml/2006/main" xmlns:r="http://schemas.openxmlformats.org/officeDocument/2006/relationships">
  <sheetPr codeName="Sheet14"/>
  <dimension ref="B1:D22"/>
  <sheetViews>
    <sheetView zoomScalePageLayoutView="0" workbookViewId="0" topLeftCell="A19">
      <selection activeCell="A22" sqref="A22:IV22"/>
    </sheetView>
  </sheetViews>
  <sheetFormatPr defaultColWidth="9.00390625" defaultRowHeight="13.5"/>
  <cols>
    <col min="1" max="1" width="6.25390625" style="0" customWidth="1"/>
    <col min="2" max="2" width="19.375" style="0" customWidth="1"/>
    <col min="3" max="3" width="28.75390625" style="0" customWidth="1"/>
    <col min="4" max="4" width="13.00390625" style="0" customWidth="1"/>
  </cols>
  <sheetData>
    <row r="1" spans="2:4" ht="20.25" customHeight="1">
      <c r="B1" s="166" t="s">
        <v>334</v>
      </c>
      <c r="C1" s="166" t="s">
        <v>335</v>
      </c>
      <c r="D1" s="166" t="s">
        <v>336</v>
      </c>
    </row>
    <row r="2" spans="2:4" ht="18.75" customHeight="1">
      <c r="B2">
        <f>'SL-2'!P5</f>
        <v>0</v>
      </c>
      <c r="C2" t="str">
        <f>'SL-2'!C5</f>
        <v>川に学ぶ体験活動の理念</v>
      </c>
      <c r="D2">
        <f>'SL-2'!J5</f>
        <v>0</v>
      </c>
    </row>
    <row r="3" spans="2:4" ht="18.75" customHeight="1">
      <c r="B3">
        <f>'SL-2'!P6</f>
        <v>0</v>
      </c>
      <c r="C3" t="str">
        <f>'SL-2'!C6</f>
        <v>川という自然の理解</v>
      </c>
      <c r="D3">
        <f>'SL-2'!J6</f>
        <v>0</v>
      </c>
    </row>
    <row r="4" spans="2:4" ht="18.75" customHeight="1">
      <c r="B4">
        <f>'SL-2'!P7</f>
        <v>0</v>
      </c>
      <c r="C4">
        <f>'SL-2'!C7</f>
        <v>0</v>
      </c>
      <c r="D4">
        <f>'SL-2'!J7</f>
        <v>0</v>
      </c>
    </row>
    <row r="5" spans="2:4" ht="18.75" customHeight="1">
      <c r="B5">
        <f>'SL-2'!P8</f>
        <v>0</v>
      </c>
      <c r="C5">
        <f>'SL-2'!C8</f>
        <v>0</v>
      </c>
      <c r="D5">
        <f>'SL-2'!J8</f>
        <v>0</v>
      </c>
    </row>
    <row r="6" spans="2:4" ht="18.75" customHeight="1">
      <c r="B6">
        <f>'SL-2'!P9</f>
        <v>0</v>
      </c>
      <c r="C6" t="str">
        <f>'SL-2'!C9</f>
        <v>川と人、社会、文化の関わり</v>
      </c>
      <c r="D6">
        <f>'SL-2'!J9</f>
        <v>0</v>
      </c>
    </row>
    <row r="7" spans="2:4" ht="18.75" customHeight="1">
      <c r="B7">
        <f>'SL-2'!P10</f>
        <v>0</v>
      </c>
      <c r="C7">
        <f>'SL-2'!C10</f>
        <v>0</v>
      </c>
      <c r="D7">
        <f>'SL-2'!J10</f>
        <v>0</v>
      </c>
    </row>
    <row r="8" spans="2:4" ht="18.75" customHeight="1">
      <c r="B8">
        <f>'SL-2'!P11</f>
        <v>0</v>
      </c>
      <c r="C8">
        <f>'SL-2'!C11</f>
        <v>0</v>
      </c>
      <c r="D8">
        <f>'SL-2'!J11</f>
        <v>0</v>
      </c>
    </row>
    <row r="9" spans="2:4" ht="18.75" customHeight="1">
      <c r="B9">
        <f>'SL-2'!P12</f>
        <v>0</v>
      </c>
      <c r="C9" t="str">
        <f>'SL-2'!C12</f>
        <v>安全対策について</v>
      </c>
      <c r="D9">
        <f>'SL-2'!J12</f>
        <v>0</v>
      </c>
    </row>
    <row r="10" spans="2:4" ht="18.75" customHeight="1">
      <c r="B10">
        <f>'SL-2'!P13</f>
        <v>0</v>
      </c>
      <c r="C10">
        <f>'SL-2'!C13</f>
        <v>0</v>
      </c>
      <c r="D10">
        <f>'SL-2'!J13</f>
        <v>0</v>
      </c>
    </row>
    <row r="11" spans="2:4" ht="18.75" customHeight="1">
      <c r="B11">
        <f>'SL-2'!P14</f>
        <v>0</v>
      </c>
      <c r="C11">
        <f>'SL-2'!C14</f>
        <v>0</v>
      </c>
      <c r="D11">
        <f>'SL-2'!J14</f>
        <v>0</v>
      </c>
    </row>
    <row r="12" spans="2:4" ht="18.75" customHeight="1">
      <c r="B12">
        <f>'SL-2'!P15</f>
        <v>0</v>
      </c>
      <c r="C12">
        <f>'SL-2'!C15</f>
        <v>0</v>
      </c>
      <c r="D12">
        <f>'SL-2'!J15</f>
        <v>0</v>
      </c>
    </row>
    <row r="13" spans="2:4" ht="18.75" customHeight="1">
      <c r="B13">
        <f>'SL-2'!P16</f>
        <v>0</v>
      </c>
      <c r="C13">
        <f>'SL-2'!C16</f>
        <v>0</v>
      </c>
      <c r="D13">
        <f>'SL-2'!J16</f>
        <v>0</v>
      </c>
    </row>
    <row r="14" spans="2:4" ht="18.75" customHeight="1">
      <c r="B14">
        <f>'SL-2'!P17</f>
        <v>0</v>
      </c>
      <c r="C14" t="str">
        <f>'SL-2'!C17</f>
        <v>川に学ぶ体験活動の基礎技術</v>
      </c>
      <c r="D14">
        <f>'SL-2'!J17</f>
        <v>0</v>
      </c>
    </row>
    <row r="15" spans="2:4" ht="18.75" customHeight="1">
      <c r="B15">
        <f>'SL-2'!P18</f>
        <v>0</v>
      </c>
      <c r="C15">
        <f>'SL-2'!C18</f>
        <v>0</v>
      </c>
      <c r="D15">
        <f>'SL-2'!J18</f>
        <v>0</v>
      </c>
    </row>
    <row r="16" spans="2:4" ht="18.75" customHeight="1">
      <c r="B16">
        <f>'SL-2'!P19</f>
        <v>0</v>
      </c>
      <c r="C16">
        <f>'SL-2'!C19</f>
        <v>0</v>
      </c>
      <c r="D16">
        <f>'SL-2'!J19</f>
        <v>0</v>
      </c>
    </row>
    <row r="17" spans="2:4" ht="18.75" customHeight="1">
      <c r="B17">
        <f>'SL-2'!P20</f>
        <v>0</v>
      </c>
      <c r="C17" t="str">
        <f>'SL-2'!C20</f>
        <v>対象となる参加者のことを知る</v>
      </c>
      <c r="D17">
        <f>'SL-2'!J20</f>
        <v>0</v>
      </c>
    </row>
    <row r="18" spans="2:4" ht="18.75" customHeight="1">
      <c r="B18">
        <f>'SL-2'!P21</f>
        <v>0</v>
      </c>
      <c r="C18">
        <f>'SL-2'!C21</f>
        <v>0</v>
      </c>
      <c r="D18">
        <f>'SL-2'!J21</f>
        <v>0</v>
      </c>
    </row>
    <row r="19" spans="2:4" ht="18.75" customHeight="1">
      <c r="B19">
        <f>'SL-2'!P22</f>
        <v>0</v>
      </c>
      <c r="C19" t="str">
        <f>'SL-2'!C22</f>
        <v>川に学ぶ体験活動の指導法</v>
      </c>
      <c r="D19">
        <f>'SL-2'!J22</f>
        <v>0</v>
      </c>
    </row>
    <row r="20" spans="2:4" ht="18.75" customHeight="1">
      <c r="B20">
        <f>'SL-2'!P23</f>
        <v>0</v>
      </c>
      <c r="C20">
        <f>'SL-2'!C23</f>
        <v>0</v>
      </c>
      <c r="D20">
        <f>'SL-2'!J23</f>
        <v>0</v>
      </c>
    </row>
    <row r="21" spans="2:4" ht="18.75" customHeight="1">
      <c r="B21">
        <f>'SL-2'!P24</f>
        <v>0</v>
      </c>
      <c r="C21">
        <f>'SL-2'!C24</f>
        <v>0</v>
      </c>
      <c r="D21">
        <f>'SL-2'!J24</f>
        <v>0</v>
      </c>
    </row>
    <row r="22" spans="2:4" ht="18.75" customHeight="1">
      <c r="B22">
        <f>'SL-2'!P25</f>
        <v>0</v>
      </c>
      <c r="C22" t="str">
        <f>'SL-2'!C25</f>
        <v>プログラム作りの基礎知識</v>
      </c>
      <c r="D22">
        <f>'SL-2'!J25</f>
        <v>0</v>
      </c>
    </row>
    <row r="23" ht="18.75" customHeight="1"/>
    <row r="24" ht="18.75" customHeight="1"/>
    <row r="25" ht="18.75" customHeight="1"/>
    <row r="26" ht="18.7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P86"/>
  <sheetViews>
    <sheetView showZeros="0" zoomScalePageLayoutView="0" workbookViewId="0" topLeftCell="A1">
      <selection activeCell="A4" sqref="A4"/>
    </sheetView>
  </sheetViews>
  <sheetFormatPr defaultColWidth="9.00390625" defaultRowHeight="13.5"/>
  <cols>
    <col min="1" max="1" width="15.75390625" style="0" customWidth="1"/>
    <col min="2" max="2" width="3.375" style="0" customWidth="1"/>
    <col min="3" max="3" width="7.75390625" style="0" customWidth="1"/>
    <col min="5" max="5" width="16.375" style="0" customWidth="1"/>
    <col min="6" max="6" width="5.625" style="0" customWidth="1"/>
    <col min="8" max="8" width="6.125" style="0" customWidth="1"/>
    <col min="9" max="9" width="4.00390625" style="0" customWidth="1"/>
    <col min="10" max="10" width="4.625" style="0" customWidth="1"/>
    <col min="11" max="11" width="4.125" style="0" customWidth="1"/>
    <col min="12" max="12" width="4.00390625" style="0" customWidth="1"/>
    <col min="13" max="13" width="3.625" style="0" customWidth="1"/>
    <col min="14" max="14" width="3.25390625" style="0" customWidth="1"/>
  </cols>
  <sheetData>
    <row r="1" spans="1:16" ht="13.5">
      <c r="A1" s="1" t="s">
        <v>354</v>
      </c>
      <c r="P1" s="16"/>
    </row>
    <row r="2" spans="1:14" ht="18">
      <c r="A2" s="479" t="s">
        <v>360</v>
      </c>
      <c r="B2" s="479"/>
      <c r="C2" s="479"/>
      <c r="D2" s="479"/>
      <c r="E2" s="479"/>
      <c r="F2" s="479"/>
      <c r="G2" s="479"/>
      <c r="H2" s="479"/>
      <c r="I2" s="479"/>
      <c r="J2" s="479"/>
      <c r="K2" s="479"/>
      <c r="L2" s="479"/>
      <c r="M2" s="479"/>
      <c r="N2" s="479"/>
    </row>
    <row r="3" spans="1:14" ht="18">
      <c r="A3" s="2"/>
      <c r="B3" s="2"/>
      <c r="C3" s="2"/>
      <c r="D3" s="2"/>
      <c r="E3" s="2"/>
      <c r="F3" s="2"/>
      <c r="G3" s="2"/>
      <c r="H3" s="2"/>
      <c r="I3" s="2"/>
      <c r="J3" s="2"/>
      <c r="K3" s="2"/>
      <c r="L3" s="2"/>
      <c r="M3" s="2"/>
      <c r="N3" s="2"/>
    </row>
    <row r="4" spans="1:14" ht="14.25">
      <c r="A4" s="3"/>
      <c r="B4" s="4"/>
      <c r="C4" s="3"/>
      <c r="D4" s="4"/>
      <c r="E4" s="3"/>
      <c r="F4" s="4"/>
      <c r="G4" s="3"/>
      <c r="H4" s="9" t="s">
        <v>383</v>
      </c>
      <c r="I4" s="184"/>
      <c r="J4" t="s">
        <v>18</v>
      </c>
      <c r="K4" s="185"/>
      <c r="L4" t="s">
        <v>19</v>
      </c>
      <c r="M4" s="185"/>
      <c r="N4" t="s">
        <v>20</v>
      </c>
    </row>
    <row r="5" spans="1:4" ht="14.25">
      <c r="A5" s="480" t="s">
        <v>0</v>
      </c>
      <c r="B5" s="480"/>
      <c r="C5" s="480"/>
      <c r="D5" s="480"/>
    </row>
    <row r="6" spans="1:3" ht="14.25">
      <c r="A6" s="481" t="s">
        <v>385</v>
      </c>
      <c r="B6" s="481"/>
      <c r="C6" s="481"/>
    </row>
    <row r="7" spans="2:14" ht="15.75">
      <c r="B7" s="10"/>
      <c r="C7" s="10"/>
      <c r="D7" s="6"/>
      <c r="E7" s="15" t="s">
        <v>1</v>
      </c>
      <c r="F7" s="18" t="s">
        <v>22</v>
      </c>
      <c r="G7" s="482">
        <f>'初期設定'!D5</f>
        <v>0</v>
      </c>
      <c r="H7" s="482"/>
      <c r="I7" s="18"/>
      <c r="J7" s="18"/>
      <c r="K7" s="18"/>
      <c r="L7" s="18"/>
      <c r="M7" s="18"/>
      <c r="N7" s="18"/>
    </row>
    <row r="8" spans="1:14" ht="21.75" customHeight="1">
      <c r="A8" s="484"/>
      <c r="B8" s="484"/>
      <c r="C8" s="486"/>
      <c r="D8" s="486"/>
      <c r="F8" s="482">
        <f>'初期設定'!D6</f>
        <v>0</v>
      </c>
      <c r="G8" s="482"/>
      <c r="H8" s="482"/>
      <c r="I8" s="482"/>
      <c r="J8" s="482"/>
      <c r="K8" s="482"/>
      <c r="L8" s="482"/>
      <c r="M8" s="482"/>
      <c r="N8" s="482"/>
    </row>
    <row r="9" spans="1:14" ht="23.25" customHeight="1">
      <c r="A9" s="485"/>
      <c r="B9" s="485"/>
      <c r="C9" s="486"/>
      <c r="D9" s="486"/>
      <c r="E9" t="s">
        <v>374</v>
      </c>
      <c r="F9" s="482">
        <f>'初期設定'!D4</f>
        <v>0</v>
      </c>
      <c r="G9" s="482"/>
      <c r="H9" s="482"/>
      <c r="I9" s="482"/>
      <c r="J9" s="482"/>
      <c r="K9" s="482"/>
      <c r="L9" s="482"/>
      <c r="M9" s="482"/>
      <c r="N9" s="482"/>
    </row>
    <row r="10" spans="1:14" ht="27" customHeight="1">
      <c r="A10" s="485"/>
      <c r="B10" s="485"/>
      <c r="C10" s="483" t="s">
        <v>24</v>
      </c>
      <c r="D10" s="483"/>
      <c r="E10" t="s">
        <v>23</v>
      </c>
      <c r="F10" s="503">
        <f>'初期設定'!D7</f>
        <v>0</v>
      </c>
      <c r="G10" s="503"/>
      <c r="H10" s="503"/>
      <c r="I10" s="503"/>
      <c r="J10" s="503"/>
      <c r="K10" s="503"/>
      <c r="L10" s="503"/>
      <c r="M10" s="503"/>
      <c r="N10" s="18" t="s">
        <v>25</v>
      </c>
    </row>
    <row r="11" ht="14.25">
      <c r="A11" s="5"/>
    </row>
    <row r="12" spans="1:14" ht="13.5">
      <c r="A12" s="470" t="s">
        <v>361</v>
      </c>
      <c r="B12" s="470"/>
      <c r="C12" s="470"/>
      <c r="D12" s="470"/>
      <c r="E12" s="470"/>
      <c r="F12" s="470"/>
      <c r="G12" s="470"/>
      <c r="H12" s="470"/>
      <c r="I12" s="470"/>
      <c r="J12" s="470"/>
      <c r="K12" s="470"/>
      <c r="L12" s="470"/>
      <c r="M12" s="470"/>
      <c r="N12" s="470"/>
    </row>
    <row r="13" spans="1:14" ht="13.5">
      <c r="A13" s="11"/>
      <c r="B13" s="11"/>
      <c r="C13" s="11"/>
      <c r="D13" s="11"/>
      <c r="E13" s="11"/>
      <c r="F13" s="11"/>
      <c r="G13" s="11"/>
      <c r="H13" s="11"/>
      <c r="I13" s="11"/>
      <c r="J13" s="11"/>
      <c r="K13" s="11"/>
      <c r="L13" s="11"/>
      <c r="M13" s="11"/>
      <c r="N13" s="11"/>
    </row>
    <row r="14" spans="1:14" ht="14.25">
      <c r="A14" s="471" t="s">
        <v>3</v>
      </c>
      <c r="B14" s="471"/>
      <c r="C14" s="471"/>
      <c r="D14" s="471"/>
      <c r="E14" s="471"/>
      <c r="F14" s="471"/>
      <c r="G14" s="471"/>
      <c r="H14" s="471"/>
      <c r="I14" s="471"/>
      <c r="J14" s="471"/>
      <c r="K14" s="471"/>
      <c r="L14" s="471"/>
      <c r="M14" s="471"/>
      <c r="N14" s="471"/>
    </row>
    <row r="15" spans="1:14" ht="22.5" customHeight="1">
      <c r="A15" s="472" t="s">
        <v>4</v>
      </c>
      <c r="B15" s="472"/>
      <c r="C15" s="519">
        <f>'初期設定'!D9</f>
        <v>0</v>
      </c>
      <c r="D15" s="519"/>
      <c r="E15" s="519"/>
      <c r="F15" s="519"/>
      <c r="G15" s="519"/>
      <c r="H15" s="519"/>
      <c r="I15" s="519"/>
      <c r="J15" s="519"/>
      <c r="K15" s="519"/>
      <c r="L15" s="519"/>
      <c r="M15" s="519"/>
      <c r="N15" s="12"/>
    </row>
    <row r="16" spans="1:14" ht="18.75" customHeight="1">
      <c r="A16" s="472" t="s">
        <v>30</v>
      </c>
      <c r="B16" s="472"/>
      <c r="C16" s="521">
        <f>'初期設定'!D14</f>
        <v>0</v>
      </c>
      <c r="D16" s="522"/>
      <c r="E16" s="522"/>
      <c r="F16" s="522"/>
      <c r="G16" s="522"/>
      <c r="H16" s="522"/>
      <c r="I16" s="522"/>
      <c r="J16" s="522"/>
      <c r="K16" s="522"/>
      <c r="L16" s="522"/>
      <c r="M16" s="522"/>
      <c r="N16" s="12"/>
    </row>
    <row r="17" spans="1:14" ht="13.5" customHeight="1">
      <c r="A17" s="472"/>
      <c r="B17" s="472"/>
      <c r="C17" s="522"/>
      <c r="D17" s="522"/>
      <c r="E17" s="522"/>
      <c r="F17" s="522"/>
      <c r="G17" s="522"/>
      <c r="H17" s="522"/>
      <c r="I17" s="522"/>
      <c r="J17" s="522"/>
      <c r="K17" s="522"/>
      <c r="L17" s="522"/>
      <c r="M17" s="522"/>
      <c r="N17" s="12"/>
    </row>
    <row r="18" spans="1:13" ht="13.5">
      <c r="A18" s="469" t="s">
        <v>5</v>
      </c>
      <c r="B18" s="469"/>
      <c r="C18" s="520">
        <f>'初期設定'!D15</f>
        <v>0</v>
      </c>
      <c r="D18" s="520"/>
      <c r="E18" s="520"/>
      <c r="F18" s="520"/>
      <c r="G18" s="520"/>
      <c r="H18" s="520"/>
      <c r="I18" s="520"/>
      <c r="J18" s="520"/>
      <c r="K18" s="520"/>
      <c r="L18" s="520"/>
      <c r="M18" s="520"/>
    </row>
    <row r="19" spans="1:13" ht="13.5">
      <c r="A19" s="469"/>
      <c r="B19" s="469"/>
      <c r="C19" s="520"/>
      <c r="D19" s="520"/>
      <c r="E19" s="520"/>
      <c r="F19" s="520"/>
      <c r="G19" s="520"/>
      <c r="H19" s="520"/>
      <c r="I19" s="520"/>
      <c r="J19" s="520"/>
      <c r="K19" s="520"/>
      <c r="L19" s="520"/>
      <c r="M19" s="520"/>
    </row>
    <row r="20" spans="1:13" ht="28.5" customHeight="1">
      <c r="A20" s="469" t="s">
        <v>26</v>
      </c>
      <c r="B20" s="469"/>
      <c r="C20" s="17" t="s">
        <v>27</v>
      </c>
      <c r="D20" s="493">
        <f>'初期設定'!D16</f>
        <v>0</v>
      </c>
      <c r="E20" s="474"/>
      <c r="F20" s="474"/>
      <c r="G20" s="474"/>
      <c r="H20" s="474"/>
      <c r="I20" s="474"/>
      <c r="J20" s="474"/>
      <c r="K20" s="474"/>
      <c r="L20" s="474"/>
      <c r="M20" s="475"/>
    </row>
    <row r="21" spans="1:13" ht="28.5" customHeight="1">
      <c r="A21" s="491"/>
      <c r="B21" s="492"/>
      <c r="C21" s="17" t="s">
        <v>207</v>
      </c>
      <c r="D21" s="493">
        <f>'初期設定'!D17</f>
        <v>0</v>
      </c>
      <c r="E21" s="474"/>
      <c r="F21" s="474"/>
      <c r="G21" s="474"/>
      <c r="H21" s="474"/>
      <c r="I21" s="474"/>
      <c r="J21" s="474"/>
      <c r="K21" s="474"/>
      <c r="L21" s="474"/>
      <c r="M21" s="475"/>
    </row>
    <row r="22" spans="1:13" ht="27.75" customHeight="1">
      <c r="A22" s="469" t="s">
        <v>28</v>
      </c>
      <c r="B22" s="469"/>
      <c r="C22" s="17" t="s">
        <v>34</v>
      </c>
      <c r="D22" s="493">
        <f>'初期設定'!D18&amp;'初期設定'!D19&amp;'初期設定'!D20</f>
      </c>
      <c r="E22" s="474"/>
      <c r="F22" s="474"/>
      <c r="G22" s="474"/>
      <c r="H22" s="474"/>
      <c r="I22" s="474"/>
      <c r="J22" s="474"/>
      <c r="K22" s="474"/>
      <c r="L22" s="474"/>
      <c r="M22" s="475"/>
    </row>
    <row r="23" spans="1:13" ht="26.25" customHeight="1">
      <c r="A23" s="469" t="s">
        <v>28</v>
      </c>
      <c r="B23" s="469"/>
      <c r="C23" s="17" t="s">
        <v>29</v>
      </c>
      <c r="D23" s="493">
        <f>'初期設定'!D21</f>
        <v>0</v>
      </c>
      <c r="E23" s="474"/>
      <c r="F23" s="474"/>
      <c r="G23" s="474"/>
      <c r="H23" s="474"/>
      <c r="I23" s="474"/>
      <c r="J23" s="474"/>
      <c r="K23" s="474"/>
      <c r="L23" s="474"/>
      <c r="M23" s="475"/>
    </row>
    <row r="24" spans="1:13" ht="15" customHeight="1">
      <c r="A24" s="469" t="s">
        <v>6</v>
      </c>
      <c r="B24" s="469"/>
      <c r="C24" s="224" t="s">
        <v>163</v>
      </c>
      <c r="D24" s="222">
        <f>'初期設定'!D22</f>
        <v>0</v>
      </c>
      <c r="E24" s="165" t="s">
        <v>162</v>
      </c>
      <c r="F24" s="222">
        <f>'初期設定'!D23</f>
        <v>0</v>
      </c>
      <c r="G24" s="513" t="s">
        <v>203</v>
      </c>
      <c r="H24" s="513"/>
      <c r="I24" s="222">
        <f>'初期設定'!D24</f>
        <v>0</v>
      </c>
      <c r="J24" s="222"/>
      <c r="K24" s="222"/>
      <c r="L24" s="222"/>
      <c r="M24" s="223"/>
    </row>
    <row r="25" spans="1:13" ht="15" customHeight="1">
      <c r="A25" s="469" t="s">
        <v>375</v>
      </c>
      <c r="B25" s="469"/>
      <c r="C25" s="473">
        <f>'初期設定'!D12</f>
        <v>0</v>
      </c>
      <c r="D25" s="474"/>
      <c r="E25" s="474"/>
      <c r="F25" s="474"/>
      <c r="G25" s="474"/>
      <c r="H25" s="474"/>
      <c r="I25" s="474"/>
      <c r="J25" s="474"/>
      <c r="K25" s="474"/>
      <c r="L25" s="474"/>
      <c r="M25" s="475"/>
    </row>
    <row r="26" spans="1:13" ht="15" customHeight="1">
      <c r="A26" s="469" t="s">
        <v>376</v>
      </c>
      <c r="B26" s="469"/>
      <c r="C26" s="476">
        <f>'初期設定'!D13</f>
        <v>0</v>
      </c>
      <c r="D26" s="477"/>
      <c r="E26" s="477"/>
      <c r="F26" s="477"/>
      <c r="G26" s="477"/>
      <c r="H26" s="477"/>
      <c r="I26" s="477"/>
      <c r="J26" s="477"/>
      <c r="K26" s="477"/>
      <c r="L26" s="477"/>
      <c r="M26" s="478"/>
    </row>
    <row r="27" ht="13.5">
      <c r="A27" s="8"/>
    </row>
    <row r="28" spans="1:13" ht="13.5">
      <c r="A28" s="502" t="s">
        <v>196</v>
      </c>
      <c r="B28" s="502"/>
      <c r="C28" s="502"/>
      <c r="D28" s="502"/>
      <c r="E28" s="502"/>
      <c r="F28" s="502"/>
      <c r="G28" s="502"/>
      <c r="H28" s="502"/>
      <c r="I28" s="502"/>
      <c r="J28" s="502"/>
      <c r="K28" s="502"/>
      <c r="L28" s="502"/>
      <c r="M28" s="502"/>
    </row>
    <row r="29" spans="1:13" ht="19.5" customHeight="1">
      <c r="A29" s="494" t="s">
        <v>195</v>
      </c>
      <c r="B29" s="523">
        <f>'初期設定'!D10</f>
        <v>0</v>
      </c>
      <c r="C29" s="523"/>
      <c r="D29" s="523"/>
      <c r="E29" s="523"/>
      <c r="F29" s="523"/>
      <c r="G29" s="514" t="s">
        <v>110</v>
      </c>
      <c r="H29" s="515"/>
      <c r="I29" s="496">
        <f>'初期設定'!D11</f>
        <v>0</v>
      </c>
      <c r="J29" s="497"/>
      <c r="K29" s="497"/>
      <c r="L29" s="497"/>
      <c r="M29" s="498"/>
    </row>
    <row r="30" spans="1:13" ht="19.5" customHeight="1">
      <c r="A30" s="495"/>
      <c r="B30" s="524"/>
      <c r="C30" s="524"/>
      <c r="D30" s="524"/>
      <c r="E30" s="524"/>
      <c r="F30" s="524"/>
      <c r="G30" s="516"/>
      <c r="H30" s="517"/>
      <c r="I30" s="499"/>
      <c r="J30" s="500"/>
      <c r="K30" s="500"/>
      <c r="L30" s="500"/>
      <c r="M30" s="501"/>
    </row>
    <row r="31" spans="1:13" ht="12" customHeight="1">
      <c r="A31" s="512" t="s">
        <v>197</v>
      </c>
      <c r="B31" s="512"/>
      <c r="C31" s="512"/>
      <c r="D31" s="512"/>
      <c r="E31" s="512"/>
      <c r="F31" s="512"/>
      <c r="G31" s="512"/>
      <c r="H31" s="512"/>
      <c r="I31" s="512"/>
      <c r="J31" s="512"/>
      <c r="K31" s="512"/>
      <c r="L31" s="512"/>
      <c r="M31" s="512"/>
    </row>
    <row r="32" ht="13.5">
      <c r="A32" s="8"/>
    </row>
    <row r="33" spans="1:13" ht="14.25" thickBot="1">
      <c r="A33" s="502" t="s">
        <v>223</v>
      </c>
      <c r="B33" s="502"/>
      <c r="C33" s="502"/>
      <c r="D33" s="502"/>
      <c r="E33" s="502"/>
      <c r="F33" s="502"/>
      <c r="G33" s="502"/>
      <c r="H33" s="502"/>
      <c r="I33" s="502"/>
      <c r="J33" s="502"/>
      <c r="K33" s="502"/>
      <c r="L33" s="502"/>
      <c r="M33" s="502"/>
    </row>
    <row r="34" spans="1:13" ht="21" customHeight="1">
      <c r="A34" s="92" t="s">
        <v>7</v>
      </c>
      <c r="B34" s="510">
        <f>'初期設定'!D25</f>
        <v>0</v>
      </c>
      <c r="C34" s="510"/>
      <c r="D34" s="510"/>
      <c r="E34" s="510"/>
      <c r="F34" s="510"/>
      <c r="G34" s="510"/>
      <c r="H34" s="510"/>
      <c r="I34" s="510"/>
      <c r="J34" s="510"/>
      <c r="K34" s="510"/>
      <c r="L34" s="510"/>
      <c r="M34" s="511"/>
    </row>
    <row r="35" spans="1:13" ht="21" customHeight="1">
      <c r="A35" s="93" t="s">
        <v>11</v>
      </c>
      <c r="B35" s="527">
        <f>'初期設定'!D26</f>
        <v>0</v>
      </c>
      <c r="C35" s="528"/>
      <c r="D35" s="528"/>
      <c r="E35" s="528"/>
      <c r="F35" s="528"/>
      <c r="G35" s="529"/>
      <c r="H35" s="525" t="s">
        <v>150</v>
      </c>
      <c r="I35" s="526"/>
      <c r="J35" s="536">
        <f>'初期設定'!D27</f>
        <v>0</v>
      </c>
      <c r="K35" s="537"/>
      <c r="L35" s="537"/>
      <c r="M35" s="538"/>
    </row>
    <row r="36" spans="1:13" ht="17.25" customHeight="1">
      <c r="A36" s="535" t="s">
        <v>12</v>
      </c>
      <c r="B36" s="172" t="s">
        <v>2</v>
      </c>
      <c r="C36" s="530">
        <f>'初期設定'!D28</f>
        <v>0</v>
      </c>
      <c r="D36" s="530"/>
      <c r="E36" s="530"/>
      <c r="F36" s="530"/>
      <c r="G36" s="530"/>
      <c r="H36" s="530"/>
      <c r="I36" s="530"/>
      <c r="J36" s="530"/>
      <c r="K36" s="530"/>
      <c r="L36" s="530"/>
      <c r="M36" s="531"/>
    </row>
    <row r="37" spans="1:13" ht="33.75" customHeight="1">
      <c r="A37" s="535"/>
      <c r="B37" s="532">
        <f>'初期設定'!D29</f>
        <v>0</v>
      </c>
      <c r="C37" s="533"/>
      <c r="D37" s="533"/>
      <c r="E37" s="533"/>
      <c r="F37" s="533"/>
      <c r="G37" s="533"/>
      <c r="H37" s="533"/>
      <c r="I37" s="533"/>
      <c r="J37" s="533"/>
      <c r="K37" s="533"/>
      <c r="L37" s="533"/>
      <c r="M37" s="534"/>
    </row>
    <row r="38" spans="1:14" ht="21" customHeight="1">
      <c r="A38" s="94" t="s">
        <v>13</v>
      </c>
      <c r="B38" s="490">
        <f>'初期設定'!D30</f>
        <v>0</v>
      </c>
      <c r="C38" s="490"/>
      <c r="D38" s="490"/>
      <c r="E38" s="490"/>
      <c r="F38" s="490"/>
      <c r="G38" s="158" t="s">
        <v>14</v>
      </c>
      <c r="H38" s="490">
        <f>'初期設定'!D31</f>
        <v>0</v>
      </c>
      <c r="I38" s="490"/>
      <c r="J38" s="490"/>
      <c r="K38" s="490"/>
      <c r="L38" s="490"/>
      <c r="M38" s="518"/>
      <c r="N38" s="14"/>
    </row>
    <row r="39" spans="1:13" ht="21" customHeight="1">
      <c r="A39" s="94" t="s">
        <v>15</v>
      </c>
      <c r="B39" s="490">
        <f>'初期設定'!D32</f>
        <v>0</v>
      </c>
      <c r="C39" s="490"/>
      <c r="D39" s="490"/>
      <c r="E39" s="490"/>
      <c r="F39" s="490"/>
      <c r="G39" s="490"/>
      <c r="H39" s="490"/>
      <c r="I39" s="490"/>
      <c r="J39" s="490"/>
      <c r="K39" s="490"/>
      <c r="L39" s="490"/>
      <c r="M39" s="518"/>
    </row>
    <row r="40" spans="1:13" ht="21" customHeight="1" thickBot="1">
      <c r="A40" s="95" t="s">
        <v>16</v>
      </c>
      <c r="B40" s="487">
        <f>'初期設定'!D8</f>
        <v>0</v>
      </c>
      <c r="C40" s="487"/>
      <c r="D40" s="487"/>
      <c r="E40" s="487"/>
      <c r="F40" s="487"/>
      <c r="G40" s="487"/>
      <c r="H40" s="487"/>
      <c r="I40" s="487"/>
      <c r="J40" s="487"/>
      <c r="K40" s="487"/>
      <c r="L40" s="487"/>
      <c r="M40" s="488"/>
    </row>
    <row r="41" spans="1:6" ht="13.5">
      <c r="A41" s="7"/>
      <c r="B41" s="7"/>
      <c r="C41" s="7"/>
      <c r="D41" s="7"/>
      <c r="E41" s="7"/>
      <c r="F41" s="7"/>
    </row>
    <row r="42" spans="1:13" ht="13.5">
      <c r="A42" s="489" t="s">
        <v>17</v>
      </c>
      <c r="B42" s="489"/>
      <c r="C42" s="489"/>
      <c r="D42" s="489"/>
      <c r="E42" s="489"/>
      <c r="F42" s="489"/>
      <c r="G42" s="489"/>
      <c r="H42" s="489"/>
      <c r="I42" s="489"/>
      <c r="J42" s="489"/>
      <c r="K42" s="489"/>
      <c r="L42" s="489"/>
      <c r="M42" s="489"/>
    </row>
    <row r="43" spans="1:13" ht="12.75" customHeight="1">
      <c r="A43" s="489"/>
      <c r="B43" s="489"/>
      <c r="C43" s="489"/>
      <c r="D43" s="489"/>
      <c r="E43" s="489"/>
      <c r="F43" s="489"/>
      <c r="G43" s="489"/>
      <c r="H43" s="489"/>
      <c r="I43" s="489"/>
      <c r="J43" s="489"/>
      <c r="K43" s="489"/>
      <c r="L43" s="489"/>
      <c r="M43" s="489"/>
    </row>
    <row r="44" spans="1:13" ht="25.5" customHeight="1">
      <c r="A44" s="489" t="s">
        <v>377</v>
      </c>
      <c r="B44" s="463"/>
      <c r="C44" s="463"/>
      <c r="D44" s="463"/>
      <c r="E44" s="463"/>
      <c r="F44" s="463"/>
      <c r="G44" s="463"/>
      <c r="H44" s="463"/>
      <c r="I44" s="463"/>
      <c r="J44" s="463"/>
      <c r="K44" s="463"/>
      <c r="L44" s="463"/>
      <c r="M44" s="463"/>
    </row>
    <row r="45" spans="1:13" ht="12" customHeight="1">
      <c r="A45" s="453"/>
      <c r="B45" s="452"/>
      <c r="C45" s="452"/>
      <c r="D45" s="452"/>
      <c r="E45" s="452"/>
      <c r="F45" s="452"/>
      <c r="G45" s="452"/>
      <c r="H45" s="452"/>
      <c r="I45" s="452"/>
      <c r="J45" s="452"/>
      <c r="K45" s="452"/>
      <c r="L45" s="452"/>
      <c r="M45" s="452"/>
    </row>
    <row r="46" spans="1:13" ht="14.25" thickBot="1">
      <c r="A46" s="502" t="s">
        <v>332</v>
      </c>
      <c r="B46" s="502"/>
      <c r="C46" s="502"/>
      <c r="D46" s="502"/>
      <c r="E46" s="502"/>
      <c r="F46" s="502"/>
      <c r="G46" s="502"/>
      <c r="H46" s="502"/>
      <c r="I46" s="502"/>
      <c r="J46" s="502"/>
      <c r="K46" s="502"/>
      <c r="L46" s="502"/>
      <c r="M46" s="502"/>
    </row>
    <row r="47" spans="1:13" ht="13.5">
      <c r="A47" s="47" t="s">
        <v>333</v>
      </c>
      <c r="B47" s="342"/>
      <c r="C47" s="342"/>
      <c r="D47" s="342"/>
      <c r="E47" s="342"/>
      <c r="F47" s="342"/>
      <c r="G47" s="342"/>
      <c r="H47" s="342"/>
      <c r="I47" s="342"/>
      <c r="J47" s="342"/>
      <c r="K47" s="342"/>
      <c r="L47" s="342"/>
      <c r="M47" s="343"/>
    </row>
    <row r="48" spans="1:13" ht="13.5">
      <c r="A48" s="504"/>
      <c r="B48" s="505"/>
      <c r="C48" s="505"/>
      <c r="D48" s="505"/>
      <c r="E48" s="505"/>
      <c r="F48" s="505"/>
      <c r="G48" s="505"/>
      <c r="H48" s="505"/>
      <c r="I48" s="505"/>
      <c r="J48" s="505"/>
      <c r="K48" s="505"/>
      <c r="L48" s="505"/>
      <c r="M48" s="506"/>
    </row>
    <row r="49" spans="1:13" ht="13.5">
      <c r="A49" s="504"/>
      <c r="B49" s="505"/>
      <c r="C49" s="505"/>
      <c r="D49" s="505"/>
      <c r="E49" s="505"/>
      <c r="F49" s="505"/>
      <c r="G49" s="505"/>
      <c r="H49" s="505"/>
      <c r="I49" s="505"/>
      <c r="J49" s="505"/>
      <c r="K49" s="505"/>
      <c r="L49" s="505"/>
      <c r="M49" s="506"/>
    </row>
    <row r="50" spans="1:13" ht="13.5">
      <c r="A50" s="504"/>
      <c r="B50" s="505"/>
      <c r="C50" s="505"/>
      <c r="D50" s="505"/>
      <c r="E50" s="505"/>
      <c r="F50" s="505"/>
      <c r="G50" s="505"/>
      <c r="H50" s="505"/>
      <c r="I50" s="505"/>
      <c r="J50" s="505"/>
      <c r="K50" s="505"/>
      <c r="L50" s="505"/>
      <c r="M50" s="506"/>
    </row>
    <row r="51" spans="1:13" ht="13.5">
      <c r="A51" s="504"/>
      <c r="B51" s="505"/>
      <c r="C51" s="505"/>
      <c r="D51" s="505"/>
      <c r="E51" s="505"/>
      <c r="F51" s="505"/>
      <c r="G51" s="505"/>
      <c r="H51" s="505"/>
      <c r="I51" s="505"/>
      <c r="J51" s="505"/>
      <c r="K51" s="505"/>
      <c r="L51" s="505"/>
      <c r="M51" s="506"/>
    </row>
    <row r="52" spans="1:13" ht="14.25" thickBot="1">
      <c r="A52" s="507"/>
      <c r="B52" s="508"/>
      <c r="C52" s="508"/>
      <c r="D52" s="508"/>
      <c r="E52" s="508"/>
      <c r="F52" s="508"/>
      <c r="G52" s="508"/>
      <c r="H52" s="508"/>
      <c r="I52" s="508"/>
      <c r="J52" s="508"/>
      <c r="K52" s="508"/>
      <c r="L52" s="508"/>
      <c r="M52" s="509"/>
    </row>
    <row r="54" ht="8.25" customHeight="1"/>
    <row r="55" spans="1:3" ht="13.5" hidden="1">
      <c r="A55" t="s">
        <v>31</v>
      </c>
      <c r="B55" t="s">
        <v>32</v>
      </c>
      <c r="C55" t="s">
        <v>33</v>
      </c>
    </row>
    <row r="56" spans="1:3" ht="13.5" hidden="1">
      <c r="A56" s="454" t="s">
        <v>384</v>
      </c>
      <c r="B56">
        <v>1</v>
      </c>
      <c r="C56">
        <v>1</v>
      </c>
    </row>
    <row r="57" spans="1:3" ht="13.5" hidden="1">
      <c r="A57">
        <v>2</v>
      </c>
      <c r="B57">
        <v>2</v>
      </c>
      <c r="C57">
        <v>2</v>
      </c>
    </row>
    <row r="58" spans="1:3" ht="13.5" hidden="1">
      <c r="A58">
        <v>3</v>
      </c>
      <c r="B58">
        <v>3</v>
      </c>
      <c r="C58">
        <v>3</v>
      </c>
    </row>
    <row r="59" spans="1:3" ht="13.5" hidden="1">
      <c r="A59">
        <v>4</v>
      </c>
      <c r="B59">
        <v>4</v>
      </c>
      <c r="C59">
        <v>4</v>
      </c>
    </row>
    <row r="60" spans="1:3" ht="13.5" hidden="1">
      <c r="A60">
        <v>5</v>
      </c>
      <c r="B60">
        <v>5</v>
      </c>
      <c r="C60">
        <v>5</v>
      </c>
    </row>
    <row r="61" spans="1:3" ht="13.5" hidden="1">
      <c r="A61">
        <v>6</v>
      </c>
      <c r="B61">
        <v>6</v>
      </c>
      <c r="C61">
        <v>6</v>
      </c>
    </row>
    <row r="62" spans="1:3" ht="13.5" hidden="1">
      <c r="A62">
        <v>7</v>
      </c>
      <c r="B62">
        <v>7</v>
      </c>
      <c r="C62">
        <v>7</v>
      </c>
    </row>
    <row r="63" spans="1:3" ht="13.5" hidden="1">
      <c r="A63">
        <v>8</v>
      </c>
      <c r="B63">
        <v>8</v>
      </c>
      <c r="C63">
        <v>8</v>
      </c>
    </row>
    <row r="64" spans="1:3" ht="13.5" hidden="1">
      <c r="A64">
        <v>9</v>
      </c>
      <c r="B64">
        <v>9</v>
      </c>
      <c r="C64">
        <v>9</v>
      </c>
    </row>
    <row r="65" spans="1:3" ht="13.5" hidden="1">
      <c r="A65">
        <v>10</v>
      </c>
      <c r="B65">
        <v>10</v>
      </c>
      <c r="C65">
        <v>10</v>
      </c>
    </row>
    <row r="66" spans="1:3" ht="6.75" customHeight="1" hidden="1">
      <c r="A66">
        <v>11</v>
      </c>
      <c r="B66">
        <v>11</v>
      </c>
      <c r="C66">
        <v>11</v>
      </c>
    </row>
    <row r="67" spans="1:3" ht="13.5" hidden="1">
      <c r="A67">
        <v>12</v>
      </c>
      <c r="B67">
        <v>12</v>
      </c>
      <c r="C67">
        <v>12</v>
      </c>
    </row>
    <row r="68" ht="13.5" hidden="1">
      <c r="C68">
        <v>13</v>
      </c>
    </row>
    <row r="69" ht="13.5" hidden="1">
      <c r="C69">
        <v>14</v>
      </c>
    </row>
    <row r="70" ht="13.5" hidden="1">
      <c r="C70">
        <v>15</v>
      </c>
    </row>
    <row r="71" ht="13.5" hidden="1">
      <c r="C71">
        <v>16</v>
      </c>
    </row>
    <row r="72" ht="13.5" hidden="1">
      <c r="C72">
        <v>17</v>
      </c>
    </row>
    <row r="73" ht="13.5" hidden="1">
      <c r="C73">
        <v>18</v>
      </c>
    </row>
    <row r="74" ht="13.5" hidden="1">
      <c r="C74">
        <v>19</v>
      </c>
    </row>
    <row r="75" ht="13.5" hidden="1">
      <c r="C75">
        <v>20</v>
      </c>
    </row>
    <row r="76" ht="13.5" hidden="1">
      <c r="C76">
        <v>21</v>
      </c>
    </row>
    <row r="77" ht="13.5" hidden="1">
      <c r="C77">
        <v>22</v>
      </c>
    </row>
    <row r="78" ht="13.5" hidden="1">
      <c r="C78">
        <v>23</v>
      </c>
    </row>
    <row r="79" ht="13.5" hidden="1">
      <c r="C79">
        <v>24</v>
      </c>
    </row>
    <row r="80" ht="13.5" hidden="1">
      <c r="C80">
        <v>25</v>
      </c>
    </row>
    <row r="81" ht="13.5" hidden="1">
      <c r="C81">
        <v>26</v>
      </c>
    </row>
    <row r="82" ht="13.5" hidden="1">
      <c r="C82">
        <v>27</v>
      </c>
    </row>
    <row r="83" ht="13.5" hidden="1">
      <c r="C83">
        <v>28</v>
      </c>
    </row>
    <row r="84" ht="13.5" hidden="1">
      <c r="C84">
        <v>29</v>
      </c>
    </row>
    <row r="85" ht="13.5" hidden="1">
      <c r="C85">
        <v>30</v>
      </c>
    </row>
    <row r="86" ht="13.5" hidden="1">
      <c r="C86">
        <v>31</v>
      </c>
    </row>
    <row r="87" ht="13.5" hidden="1"/>
  </sheetData>
  <sheetProtection password="CC6F" sheet="1"/>
  <mergeCells count="57">
    <mergeCell ref="A33:M33"/>
    <mergeCell ref="A44:M44"/>
    <mergeCell ref="A46:M46"/>
    <mergeCell ref="H35:I35"/>
    <mergeCell ref="B35:G35"/>
    <mergeCell ref="C36:M36"/>
    <mergeCell ref="B37:M37"/>
    <mergeCell ref="A36:A37"/>
    <mergeCell ref="J35:M35"/>
    <mergeCell ref="B39:M39"/>
    <mergeCell ref="H38:M38"/>
    <mergeCell ref="C15:M15"/>
    <mergeCell ref="C18:M19"/>
    <mergeCell ref="C16:M17"/>
    <mergeCell ref="D23:M23"/>
    <mergeCell ref="A22:B22"/>
    <mergeCell ref="A25:B25"/>
    <mergeCell ref="A20:B20"/>
    <mergeCell ref="B29:F30"/>
    <mergeCell ref="D20:M20"/>
    <mergeCell ref="C9:D9"/>
    <mergeCell ref="F9:N9"/>
    <mergeCell ref="F10:M10"/>
    <mergeCell ref="A18:B19"/>
    <mergeCell ref="A48:M52"/>
    <mergeCell ref="B34:M34"/>
    <mergeCell ref="A31:M31"/>
    <mergeCell ref="G24:H24"/>
    <mergeCell ref="G29:H30"/>
    <mergeCell ref="A16:B17"/>
    <mergeCell ref="B40:M40"/>
    <mergeCell ref="A42:M43"/>
    <mergeCell ref="A23:B23"/>
    <mergeCell ref="B38:F38"/>
    <mergeCell ref="A21:B21"/>
    <mergeCell ref="D21:M21"/>
    <mergeCell ref="A29:A30"/>
    <mergeCell ref="I29:M30"/>
    <mergeCell ref="A28:M28"/>
    <mergeCell ref="D22:M22"/>
    <mergeCell ref="A2:N2"/>
    <mergeCell ref="A5:D5"/>
    <mergeCell ref="A6:C6"/>
    <mergeCell ref="G7:H7"/>
    <mergeCell ref="C10:D10"/>
    <mergeCell ref="A8:B8"/>
    <mergeCell ref="F8:N8"/>
    <mergeCell ref="A10:B10"/>
    <mergeCell ref="C8:D8"/>
    <mergeCell ref="A9:B9"/>
    <mergeCell ref="A24:B24"/>
    <mergeCell ref="A12:N12"/>
    <mergeCell ref="A14:N14"/>
    <mergeCell ref="A15:B15"/>
    <mergeCell ref="C25:M25"/>
    <mergeCell ref="A26:B26"/>
    <mergeCell ref="C26:M26"/>
  </mergeCells>
  <dataValidations count="3">
    <dataValidation type="list" allowBlank="1" showInputMessage="1" showErrorMessage="1" sqref="I4">
      <formula1>$A$56:$A$67</formula1>
    </dataValidation>
    <dataValidation type="list" allowBlank="1" showInputMessage="1" showErrorMessage="1" sqref="K4">
      <formula1>$B$56:$B$67</formula1>
    </dataValidation>
    <dataValidation type="list" allowBlank="1" showInputMessage="1" showErrorMessage="1" sqref="M4">
      <formula1>$C$56:$C$86</formula1>
    </dataValidation>
  </dataValidations>
  <printOptions/>
  <pageMargins left="0.47" right="0.24" top="0.59" bottom="0.71" header="0.23"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L30"/>
  <sheetViews>
    <sheetView showZeros="0" workbookViewId="0" topLeftCell="A1">
      <selection activeCell="H27" sqref="H27"/>
    </sheetView>
  </sheetViews>
  <sheetFormatPr defaultColWidth="9.00390625" defaultRowHeight="13.5"/>
  <cols>
    <col min="1" max="2" width="2.625" style="19" customWidth="1"/>
    <col min="3" max="3" width="14.625" style="19" customWidth="1"/>
    <col min="4" max="6" width="4.875" style="19" customWidth="1"/>
    <col min="7" max="7" width="7.625" style="19" customWidth="1"/>
    <col min="8" max="8" width="11.625" style="19" customWidth="1"/>
    <col min="9" max="9" width="46.375" style="19" customWidth="1"/>
    <col min="10" max="10" width="20.625" style="19" customWidth="1"/>
    <col min="11" max="11" width="19.375" style="19" customWidth="1"/>
    <col min="12" max="12" width="9.875" style="19" customWidth="1"/>
    <col min="13" max="16384" width="9.00390625" style="19" customWidth="1"/>
  </cols>
  <sheetData>
    <row r="1" ht="14.25" thickBot="1">
      <c r="C1" s="19" t="s">
        <v>355</v>
      </c>
    </row>
    <row r="2" spans="2:12" s="13" customFormat="1" ht="19.5" customHeight="1" thickBot="1">
      <c r="B2" s="20"/>
      <c r="C2" s="21" t="s">
        <v>35</v>
      </c>
      <c r="D2" s="543">
        <f>'初期設定'!D9</f>
        <v>0</v>
      </c>
      <c r="E2" s="544"/>
      <c r="F2" s="544"/>
      <c r="G2" s="544"/>
      <c r="H2" s="544"/>
      <c r="I2" s="545"/>
      <c r="J2" s="22" t="s">
        <v>36</v>
      </c>
      <c r="K2" s="552">
        <f>'初期設定'!D4</f>
        <v>0</v>
      </c>
      <c r="L2" s="553"/>
    </row>
    <row r="3" spans="2:12" ht="13.5">
      <c r="B3" s="23"/>
      <c r="C3" s="24"/>
      <c r="D3" s="25" t="s">
        <v>37</v>
      </c>
      <c r="E3" s="25"/>
      <c r="F3" s="25"/>
      <c r="G3" s="554" t="s">
        <v>38</v>
      </c>
      <c r="H3" s="556" t="s">
        <v>39</v>
      </c>
      <c r="I3" s="546" t="s">
        <v>40</v>
      </c>
      <c r="J3" s="546" t="s">
        <v>41</v>
      </c>
      <c r="K3" s="546" t="s">
        <v>42</v>
      </c>
      <c r="L3" s="558" t="s">
        <v>338</v>
      </c>
    </row>
    <row r="4" spans="2:12" ht="21" customHeight="1" thickBot="1">
      <c r="B4" s="26"/>
      <c r="C4" s="27"/>
      <c r="D4" s="28" t="s">
        <v>43</v>
      </c>
      <c r="E4" s="28" t="s">
        <v>44</v>
      </c>
      <c r="F4" s="28" t="s">
        <v>45</v>
      </c>
      <c r="G4" s="555"/>
      <c r="H4" s="557"/>
      <c r="I4" s="547"/>
      <c r="J4" s="547"/>
      <c r="K4" s="547"/>
      <c r="L4" s="559"/>
    </row>
    <row r="5" spans="2:12" ht="27">
      <c r="B5" s="394">
        <v>1</v>
      </c>
      <c r="C5" s="395" t="s">
        <v>46</v>
      </c>
      <c r="D5" s="30">
        <v>1</v>
      </c>
      <c r="E5" s="30" t="s">
        <v>47</v>
      </c>
      <c r="F5" s="30">
        <v>1</v>
      </c>
      <c r="G5" s="31" t="s">
        <v>48</v>
      </c>
      <c r="H5" s="302"/>
      <c r="I5" s="296"/>
      <c r="J5" s="296"/>
      <c r="K5" s="296"/>
      <c r="L5" s="297"/>
    </row>
    <row r="6" spans="2:12" ht="19.5" customHeight="1">
      <c r="B6" s="396">
        <v>2</v>
      </c>
      <c r="C6" s="548" t="s">
        <v>49</v>
      </c>
      <c r="D6" s="386"/>
      <c r="E6" s="386" t="s">
        <v>364</v>
      </c>
      <c r="F6" s="386" t="s">
        <v>364</v>
      </c>
      <c r="G6" s="389" t="s">
        <v>48</v>
      </c>
      <c r="H6" s="370"/>
      <c r="I6" s="371"/>
      <c r="J6" s="371"/>
      <c r="K6" s="371"/>
      <c r="L6" s="372"/>
    </row>
    <row r="7" spans="2:12" ht="19.5" customHeight="1">
      <c r="B7" s="394"/>
      <c r="C7" s="549"/>
      <c r="D7" s="385" t="s">
        <v>345</v>
      </c>
      <c r="E7" s="385" t="s">
        <v>346</v>
      </c>
      <c r="F7" s="385" t="s">
        <v>347</v>
      </c>
      <c r="G7" s="37" t="s">
        <v>50</v>
      </c>
      <c r="H7" s="382"/>
      <c r="I7" s="300"/>
      <c r="J7" s="300"/>
      <c r="K7" s="300"/>
      <c r="L7" s="301"/>
    </row>
    <row r="8" spans="2:12" ht="19.5" customHeight="1">
      <c r="B8" s="397"/>
      <c r="C8" s="550"/>
      <c r="D8" s="30"/>
      <c r="E8" s="30"/>
      <c r="F8" s="30"/>
      <c r="G8" s="419" t="s">
        <v>50</v>
      </c>
      <c r="H8" s="420"/>
      <c r="I8" s="300"/>
      <c r="J8" s="300"/>
      <c r="K8" s="300"/>
      <c r="L8" s="301"/>
    </row>
    <row r="9" spans="2:12" ht="19.5" customHeight="1">
      <c r="B9" s="32">
        <v>3</v>
      </c>
      <c r="C9" s="541" t="s">
        <v>51</v>
      </c>
      <c r="D9" s="386" t="s">
        <v>345</v>
      </c>
      <c r="E9" s="386" t="s">
        <v>346</v>
      </c>
      <c r="F9" s="386" t="s">
        <v>347</v>
      </c>
      <c r="G9" s="389" t="s">
        <v>52</v>
      </c>
      <c r="H9" s="370"/>
      <c r="I9" s="371"/>
      <c r="J9" s="371"/>
      <c r="K9" s="371"/>
      <c r="L9" s="372"/>
    </row>
    <row r="10" spans="2:12" ht="19.5" customHeight="1">
      <c r="B10" s="29"/>
      <c r="C10" s="542"/>
      <c r="D10" s="36"/>
      <c r="E10" s="36"/>
      <c r="F10" s="36"/>
      <c r="G10" s="390" t="s">
        <v>50</v>
      </c>
      <c r="H10" s="377"/>
      <c r="I10" s="373"/>
      <c r="J10" s="373"/>
      <c r="K10" s="373"/>
      <c r="L10" s="374"/>
    </row>
    <row r="11" spans="2:12" ht="19.5" customHeight="1">
      <c r="B11" s="38"/>
      <c r="C11" s="551"/>
      <c r="D11" s="30"/>
      <c r="E11" s="30"/>
      <c r="F11" s="30"/>
      <c r="G11" s="391" t="s">
        <v>50</v>
      </c>
      <c r="H11" s="378"/>
      <c r="I11" s="373"/>
      <c r="J11" s="373"/>
      <c r="K11" s="373"/>
      <c r="L11" s="374"/>
    </row>
    <row r="12" spans="2:12" ht="19.5" customHeight="1">
      <c r="B12" s="396">
        <v>4</v>
      </c>
      <c r="C12" s="548" t="s">
        <v>53</v>
      </c>
      <c r="D12" s="34">
        <v>1</v>
      </c>
      <c r="E12" s="34" t="s">
        <v>350</v>
      </c>
      <c r="F12" s="34">
        <v>1</v>
      </c>
      <c r="G12" s="35" t="s">
        <v>52</v>
      </c>
      <c r="H12" s="303"/>
      <c r="I12" s="298"/>
      <c r="J12" s="298"/>
      <c r="K12" s="298"/>
      <c r="L12" s="299"/>
    </row>
    <row r="13" spans="2:12" ht="19.5" customHeight="1">
      <c r="B13" s="394"/>
      <c r="C13" s="549"/>
      <c r="D13" s="385" t="s">
        <v>345</v>
      </c>
      <c r="E13" s="385" t="s">
        <v>342</v>
      </c>
      <c r="F13" s="385" t="s">
        <v>343</v>
      </c>
      <c r="G13" s="421" t="s">
        <v>50</v>
      </c>
      <c r="H13" s="422"/>
      <c r="I13" s="423"/>
      <c r="J13" s="423"/>
      <c r="K13" s="423"/>
      <c r="L13" s="424"/>
    </row>
    <row r="14" spans="2:12" ht="19.5" customHeight="1">
      <c r="B14" s="394"/>
      <c r="C14" s="549"/>
      <c r="D14" s="36"/>
      <c r="E14" s="36"/>
      <c r="F14" s="36"/>
      <c r="G14" s="390" t="s">
        <v>50</v>
      </c>
      <c r="H14" s="377"/>
      <c r="I14" s="373"/>
      <c r="J14" s="373"/>
      <c r="K14" s="373"/>
      <c r="L14" s="374"/>
    </row>
    <row r="15" spans="2:12" ht="19.5" customHeight="1">
      <c r="B15" s="394"/>
      <c r="C15" s="549"/>
      <c r="D15" s="36"/>
      <c r="E15" s="36"/>
      <c r="F15" s="36"/>
      <c r="G15" s="392" t="s">
        <v>50</v>
      </c>
      <c r="H15" s="377"/>
      <c r="I15" s="383"/>
      <c r="J15" s="383"/>
      <c r="K15" s="383"/>
      <c r="L15" s="384"/>
    </row>
    <row r="16" spans="2:12" ht="19.5" customHeight="1">
      <c r="B16" s="397"/>
      <c r="C16" s="550"/>
      <c r="D16" s="30"/>
      <c r="E16" s="30"/>
      <c r="F16" s="30"/>
      <c r="G16" s="392" t="s">
        <v>50</v>
      </c>
      <c r="H16" s="378"/>
      <c r="I16" s="379"/>
      <c r="J16" s="379"/>
      <c r="K16" s="379"/>
      <c r="L16" s="380"/>
    </row>
    <row r="17" spans="2:12" ht="19.5" customHeight="1">
      <c r="B17" s="396">
        <v>5</v>
      </c>
      <c r="C17" s="548" t="s">
        <v>54</v>
      </c>
      <c r="D17" s="386" t="s">
        <v>348</v>
      </c>
      <c r="E17" s="386" t="s">
        <v>363</v>
      </c>
      <c r="F17" s="386" t="s">
        <v>349</v>
      </c>
      <c r="G17" s="35" t="s">
        <v>52</v>
      </c>
      <c r="H17" s="381"/>
      <c r="I17" s="298"/>
      <c r="J17" s="298"/>
      <c r="K17" s="298"/>
      <c r="L17" s="299"/>
    </row>
    <row r="18" spans="2:12" ht="19.5" customHeight="1">
      <c r="B18" s="394"/>
      <c r="C18" s="549"/>
      <c r="D18" s="385"/>
      <c r="E18" s="385"/>
      <c r="F18" s="385"/>
      <c r="G18" s="37" t="s">
        <v>50</v>
      </c>
      <c r="H18" s="382"/>
      <c r="I18" s="300"/>
      <c r="J18" s="300"/>
      <c r="K18" s="300"/>
      <c r="L18" s="301"/>
    </row>
    <row r="19" spans="2:12" ht="19.5" customHeight="1">
      <c r="B19" s="397"/>
      <c r="C19" s="550"/>
      <c r="D19" s="387"/>
      <c r="E19" s="387"/>
      <c r="F19" s="387"/>
      <c r="G19" s="419" t="s">
        <v>50</v>
      </c>
      <c r="H19" s="420"/>
      <c r="I19" s="300"/>
      <c r="J19" s="300"/>
      <c r="K19" s="300"/>
      <c r="L19" s="301"/>
    </row>
    <row r="20" spans="2:12" ht="19.5" customHeight="1">
      <c r="B20" s="425">
        <v>6</v>
      </c>
      <c r="C20" s="539" t="s">
        <v>55</v>
      </c>
      <c r="D20" s="385" t="s">
        <v>345</v>
      </c>
      <c r="E20" s="385" t="s">
        <v>345</v>
      </c>
      <c r="F20" s="385" t="s">
        <v>346</v>
      </c>
      <c r="G20" s="427" t="s">
        <v>52</v>
      </c>
      <c r="H20" s="376"/>
      <c r="I20" s="371"/>
      <c r="J20" s="371"/>
      <c r="K20" s="371"/>
      <c r="L20" s="372"/>
    </row>
    <row r="21" spans="2:12" ht="19.5" customHeight="1">
      <c r="B21" s="426"/>
      <c r="C21" s="540"/>
      <c r="D21" s="387"/>
      <c r="E21" s="387"/>
      <c r="F21" s="387"/>
      <c r="G21" s="391" t="s">
        <v>50</v>
      </c>
      <c r="H21" s="376"/>
      <c r="I21" s="379"/>
      <c r="J21" s="379"/>
      <c r="K21" s="379"/>
      <c r="L21" s="380"/>
    </row>
    <row r="22" spans="2:12" ht="19.5" customHeight="1">
      <c r="B22" s="32">
        <v>7</v>
      </c>
      <c r="C22" s="541" t="s">
        <v>56</v>
      </c>
      <c r="D22" s="386" t="s">
        <v>345</v>
      </c>
      <c r="E22" s="386" t="s">
        <v>346</v>
      </c>
      <c r="F22" s="386" t="s">
        <v>347</v>
      </c>
      <c r="G22" s="389" t="s">
        <v>52</v>
      </c>
      <c r="H22" s="375"/>
      <c r="I22" s="371"/>
      <c r="J22" s="371"/>
      <c r="K22" s="371"/>
      <c r="L22" s="372"/>
    </row>
    <row r="23" spans="2:12" ht="19.5" customHeight="1">
      <c r="B23" s="29"/>
      <c r="C23" s="542"/>
      <c r="D23" s="385"/>
      <c r="E23" s="385"/>
      <c r="F23" s="385"/>
      <c r="G23" s="390" t="s">
        <v>50</v>
      </c>
      <c r="H23" s="377"/>
      <c r="I23" s="373"/>
      <c r="J23" s="373"/>
      <c r="K23" s="373"/>
      <c r="L23" s="374"/>
    </row>
    <row r="24" spans="2:12" ht="19.5" customHeight="1">
      <c r="B24" s="29"/>
      <c r="C24" s="542"/>
      <c r="D24" s="385"/>
      <c r="E24" s="385"/>
      <c r="F24" s="385"/>
      <c r="G24" s="390" t="s">
        <v>50</v>
      </c>
      <c r="H24" s="378"/>
      <c r="I24" s="373"/>
      <c r="J24" s="373"/>
      <c r="K24" s="373"/>
      <c r="L24" s="374"/>
    </row>
    <row r="25" spans="2:12" ht="27">
      <c r="B25" s="32">
        <v>8</v>
      </c>
      <c r="C25" s="33" t="s">
        <v>57</v>
      </c>
      <c r="D25" s="388" t="s">
        <v>351</v>
      </c>
      <c r="E25" s="388" t="s">
        <v>58</v>
      </c>
      <c r="F25" s="388" t="s">
        <v>345</v>
      </c>
      <c r="G25" s="393" t="s">
        <v>52</v>
      </c>
      <c r="H25" s="367"/>
      <c r="I25" s="368"/>
      <c r="J25" s="368"/>
      <c r="K25" s="368"/>
      <c r="L25" s="369"/>
    </row>
    <row r="26" spans="2:12" ht="13.5">
      <c r="B26" s="428"/>
      <c r="C26" s="433" t="s">
        <v>365</v>
      </c>
      <c r="D26" s="386" t="s">
        <v>366</v>
      </c>
      <c r="E26" s="386" t="s">
        <v>367</v>
      </c>
      <c r="F26" s="386" t="s">
        <v>368</v>
      </c>
      <c r="G26" s="429"/>
      <c r="H26" s="430"/>
      <c r="I26" s="431"/>
      <c r="J26" s="431"/>
      <c r="K26" s="431"/>
      <c r="L26" s="432"/>
    </row>
    <row r="27" spans="2:12" ht="14.25" thickBot="1">
      <c r="B27" s="39"/>
      <c r="C27" s="434" t="s">
        <v>369</v>
      </c>
      <c r="D27" s="40">
        <v>8</v>
      </c>
      <c r="E27" s="40">
        <v>13</v>
      </c>
      <c r="F27" s="40">
        <v>21</v>
      </c>
      <c r="G27" s="41"/>
      <c r="H27" s="42"/>
      <c r="I27" s="43"/>
      <c r="J27" s="43"/>
      <c r="K27" s="43"/>
      <c r="L27" s="44"/>
    </row>
    <row r="28" ht="13.5">
      <c r="B28" s="19" t="s">
        <v>352</v>
      </c>
    </row>
    <row r="29" ht="13.5">
      <c r="B29" s="19" t="s">
        <v>224</v>
      </c>
    </row>
    <row r="30" ht="13.5">
      <c r="B30" s="19" t="s">
        <v>344</v>
      </c>
    </row>
  </sheetData>
  <sheetProtection password="CC6F" sheet="1" formatCells="0" formatColumns="0" formatRows="0"/>
  <mergeCells count="14">
    <mergeCell ref="K2:L2"/>
    <mergeCell ref="G3:G4"/>
    <mergeCell ref="H3:H4"/>
    <mergeCell ref="I3:I4"/>
    <mergeCell ref="K3:K4"/>
    <mergeCell ref="L3:L4"/>
    <mergeCell ref="C20:C21"/>
    <mergeCell ref="C22:C24"/>
    <mergeCell ref="D2:I2"/>
    <mergeCell ref="J3:J4"/>
    <mergeCell ref="C6:C8"/>
    <mergeCell ref="C9:C11"/>
    <mergeCell ref="C17:C19"/>
    <mergeCell ref="C12:C16"/>
  </mergeCells>
  <dataValidations count="1">
    <dataValidation allowBlank="1" showInputMessage="1" showErrorMessage="1" imeMode="halfAlpha" sqref="H5:H26"/>
  </dataValidations>
  <printOptions/>
  <pageMargins left="0.24" right="0.21" top="0.85" bottom="0.67" header="0.41" footer="0.512"/>
  <pageSetup horizontalDpi="300" verticalDpi="300" orientation="landscape" paperSize="9" scale="95" r:id="rId1"/>
  <headerFooter alignWithMargins="0">
    <oddHeader>&amp;C&amp;14RAC学校リーダー養成講座　カリキュラム対応表</oddHeader>
  </headerFooter>
</worksheet>
</file>

<file path=xl/worksheets/sheet4.xml><?xml version="1.0" encoding="utf-8"?>
<worksheet xmlns="http://schemas.openxmlformats.org/spreadsheetml/2006/main" xmlns:r="http://schemas.openxmlformats.org/officeDocument/2006/relationships">
  <sheetPr codeName="Sheet4"/>
  <dimension ref="A1:F47"/>
  <sheetViews>
    <sheetView showZeros="0" workbookViewId="0" topLeftCell="A1">
      <selection activeCell="E1" sqref="E1"/>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1.00390625" style="0" customWidth="1"/>
  </cols>
  <sheetData>
    <row r="1" ht="13.5">
      <c r="A1" s="1" t="s">
        <v>356</v>
      </c>
    </row>
    <row r="2" spans="1:5" ht="13.5">
      <c r="A2" s="592" t="s">
        <v>59</v>
      </c>
      <c r="B2" s="573">
        <f>'初期設定'!D4</f>
        <v>0</v>
      </c>
      <c r="C2" s="574"/>
      <c r="D2" s="574"/>
      <c r="E2" s="575"/>
    </row>
    <row r="3" spans="1:5" ht="13.5">
      <c r="A3" s="592"/>
      <c r="B3" s="576"/>
      <c r="C3" s="577"/>
      <c r="D3" s="577"/>
      <c r="E3" s="578"/>
    </row>
    <row r="4" spans="1:5" ht="13.5">
      <c r="A4" s="592" t="s">
        <v>60</v>
      </c>
      <c r="B4" s="579">
        <f>'初期設定'!D14</f>
        <v>0</v>
      </c>
      <c r="C4" s="580"/>
      <c r="D4" s="580"/>
      <c r="E4" s="581"/>
    </row>
    <row r="5" spans="1:5" ht="13.5">
      <c r="A5" s="592"/>
      <c r="B5" s="582"/>
      <c r="C5" s="583"/>
      <c r="D5" s="583"/>
      <c r="E5" s="584"/>
    </row>
    <row r="6" spans="1:5" ht="13.5">
      <c r="A6" s="592"/>
      <c r="B6" s="585"/>
      <c r="C6" s="586"/>
      <c r="D6" s="586"/>
      <c r="E6" s="587"/>
    </row>
    <row r="7" ht="13.5">
      <c r="A7" s="8"/>
    </row>
    <row r="8" spans="1:5" ht="13.5">
      <c r="A8" s="561" t="s">
        <v>61</v>
      </c>
      <c r="B8" s="561"/>
      <c r="C8" s="561"/>
      <c r="D8" s="561"/>
      <c r="E8" s="285" t="s">
        <v>62</v>
      </c>
    </row>
    <row r="9" spans="1:5" ht="21.75" customHeight="1">
      <c r="A9" s="565" t="s">
        <v>63</v>
      </c>
      <c r="B9" s="592" t="s">
        <v>64</v>
      </c>
      <c r="C9" s="592"/>
      <c r="D9" s="592"/>
      <c r="E9" s="225"/>
    </row>
    <row r="10" spans="1:5" ht="22.5" customHeight="1">
      <c r="A10" s="565"/>
      <c r="B10" s="592" t="s">
        <v>65</v>
      </c>
      <c r="C10" s="592"/>
      <c r="D10" s="592"/>
      <c r="E10" s="225"/>
    </row>
    <row r="11" spans="1:5" ht="13.5">
      <c r="A11" s="565"/>
      <c r="B11" s="592" t="s">
        <v>66</v>
      </c>
      <c r="C11" s="592"/>
      <c r="D11" s="592"/>
      <c r="E11" s="588"/>
    </row>
    <row r="12" spans="1:5" ht="13.5">
      <c r="A12" s="565"/>
      <c r="B12" s="592"/>
      <c r="C12" s="592"/>
      <c r="D12" s="592"/>
      <c r="E12" s="588"/>
    </row>
    <row r="13" spans="1:5" ht="13.5">
      <c r="A13" s="565"/>
      <c r="B13" s="592" t="s">
        <v>67</v>
      </c>
      <c r="C13" s="592"/>
      <c r="D13" s="592"/>
      <c r="E13" s="588"/>
    </row>
    <row r="14" spans="1:5" ht="13.5">
      <c r="A14" s="566"/>
      <c r="B14" s="592"/>
      <c r="C14" s="592"/>
      <c r="D14" s="592"/>
      <c r="E14" s="588"/>
    </row>
    <row r="15" spans="1:5" ht="25.5" customHeight="1">
      <c r="A15" s="288"/>
      <c r="B15" s="562" t="s">
        <v>68</v>
      </c>
      <c r="C15" s="563"/>
      <c r="D15" s="563"/>
      <c r="E15" s="294">
        <f>SUM(E9:E14)</f>
        <v>0</v>
      </c>
    </row>
    <row r="16" spans="1:5" ht="13.5">
      <c r="A16" s="594"/>
      <c r="B16" s="594"/>
      <c r="C16" s="594"/>
      <c r="D16" s="594"/>
      <c r="E16" s="45"/>
    </row>
    <row r="17" spans="1:5" ht="13.5">
      <c r="A17" s="289"/>
      <c r="B17" s="595"/>
      <c r="C17" s="595"/>
      <c r="D17" s="287" t="s">
        <v>61</v>
      </c>
      <c r="E17" s="285" t="s">
        <v>69</v>
      </c>
    </row>
    <row r="18" spans="1:5" ht="13.5">
      <c r="A18" s="565" t="s">
        <v>70</v>
      </c>
      <c r="B18" s="567" t="s">
        <v>71</v>
      </c>
      <c r="C18" s="568"/>
      <c r="D18" s="565" t="s">
        <v>72</v>
      </c>
      <c r="E18" s="593">
        <f>GETPIVOTDATA("金額",'（集計）'!$D$3,"項目","謝金")</f>
        <v>0</v>
      </c>
    </row>
    <row r="19" spans="1:5" ht="13.5">
      <c r="A19" s="565"/>
      <c r="B19" s="569"/>
      <c r="C19" s="570"/>
      <c r="D19" s="565"/>
      <c r="E19" s="593"/>
    </row>
    <row r="20" spans="1:5" ht="13.5">
      <c r="A20" s="565"/>
      <c r="B20" s="569"/>
      <c r="C20" s="570"/>
      <c r="D20" s="565"/>
      <c r="E20" s="593"/>
    </row>
    <row r="21" spans="1:5" ht="13.5">
      <c r="A21" s="565"/>
      <c r="B21" s="569"/>
      <c r="C21" s="570"/>
      <c r="D21" s="565"/>
      <c r="E21" s="593"/>
    </row>
    <row r="22" spans="1:5" ht="13.5">
      <c r="A22" s="565"/>
      <c r="B22" s="569"/>
      <c r="C22" s="570"/>
      <c r="D22" s="565"/>
      <c r="E22" s="593"/>
    </row>
    <row r="23" spans="1:5" ht="13.5">
      <c r="A23" s="565"/>
      <c r="B23" s="569"/>
      <c r="C23" s="570"/>
      <c r="D23" s="565" t="s">
        <v>73</v>
      </c>
      <c r="E23" s="593">
        <f>GETPIVOTDATA("金額",'（集計）'!$D$3,"項目","旅　費")</f>
        <v>0</v>
      </c>
    </row>
    <row r="24" spans="1:5" ht="13.5">
      <c r="A24" s="565"/>
      <c r="B24" s="569"/>
      <c r="C24" s="570"/>
      <c r="D24" s="565"/>
      <c r="E24" s="593"/>
    </row>
    <row r="25" spans="1:5" ht="13.5">
      <c r="A25" s="565"/>
      <c r="B25" s="569"/>
      <c r="C25" s="570"/>
      <c r="D25" s="565"/>
      <c r="E25" s="593"/>
    </row>
    <row r="26" spans="1:5" ht="13.5">
      <c r="A26" s="565"/>
      <c r="B26" s="569"/>
      <c r="C26" s="570"/>
      <c r="D26" s="565"/>
      <c r="E26" s="593"/>
    </row>
    <row r="27" spans="1:5" ht="13.5">
      <c r="A27" s="565"/>
      <c r="B27" s="569"/>
      <c r="C27" s="570"/>
      <c r="D27" s="565" t="s">
        <v>74</v>
      </c>
      <c r="E27" s="589">
        <f>GETPIVOTDATA("金額",'（集計）'!$D$3,"項目","印刷製本費")</f>
        <v>0</v>
      </c>
    </row>
    <row r="28" spans="1:5" ht="13.5">
      <c r="A28" s="565"/>
      <c r="B28" s="569"/>
      <c r="C28" s="570"/>
      <c r="D28" s="565"/>
      <c r="E28" s="591"/>
    </row>
    <row r="29" spans="1:5" ht="13.5">
      <c r="A29" s="565"/>
      <c r="B29" s="569"/>
      <c r="C29" s="570"/>
      <c r="D29" s="565" t="s">
        <v>75</v>
      </c>
      <c r="E29" s="589">
        <f>GETPIVOTDATA("金額",'（集計）'!$D$3,"項目","通信運搬費")</f>
        <v>0</v>
      </c>
    </row>
    <row r="30" spans="1:6" ht="13.5">
      <c r="A30" s="565"/>
      <c r="B30" s="569"/>
      <c r="C30" s="570"/>
      <c r="D30" s="565"/>
      <c r="E30" s="590"/>
      <c r="F30" s="295"/>
    </row>
    <row r="31" spans="1:5" ht="13.5">
      <c r="A31" s="565"/>
      <c r="B31" s="569"/>
      <c r="C31" s="570"/>
      <c r="D31" s="565"/>
      <c r="E31" s="591"/>
    </row>
    <row r="32" spans="1:5" ht="13.5">
      <c r="A32" s="565"/>
      <c r="B32" s="569"/>
      <c r="C32" s="570"/>
      <c r="D32" s="565" t="s">
        <v>76</v>
      </c>
      <c r="E32" s="589">
        <f>GETPIVOTDATA("金額",'（集計）'!$D$3,"項目","借料損料")</f>
        <v>0</v>
      </c>
    </row>
    <row r="33" spans="1:5" ht="13.5">
      <c r="A33" s="565"/>
      <c r="B33" s="569"/>
      <c r="C33" s="570"/>
      <c r="D33" s="565"/>
      <c r="E33" s="590"/>
    </row>
    <row r="34" spans="1:5" ht="13.5">
      <c r="A34" s="565"/>
      <c r="B34" s="569"/>
      <c r="C34" s="570"/>
      <c r="D34" s="565"/>
      <c r="E34" s="590"/>
    </row>
    <row r="35" spans="1:5" ht="13.5">
      <c r="A35" s="565"/>
      <c r="B35" s="569"/>
      <c r="C35" s="570"/>
      <c r="D35" s="565"/>
      <c r="E35" s="590"/>
    </row>
    <row r="36" spans="1:5" ht="13.5">
      <c r="A36" s="565"/>
      <c r="B36" s="569"/>
      <c r="C36" s="570"/>
      <c r="D36" s="565"/>
      <c r="E36" s="591"/>
    </row>
    <row r="37" spans="1:5" ht="13.5">
      <c r="A37" s="565"/>
      <c r="B37" s="569"/>
      <c r="C37" s="570"/>
      <c r="D37" s="565" t="s">
        <v>77</v>
      </c>
      <c r="E37" s="589">
        <f>GETPIVOTDATA("金額",'（集計）'!$D$3,"項目","消耗品費")</f>
        <v>0</v>
      </c>
    </row>
    <row r="38" spans="1:5" ht="13.5">
      <c r="A38" s="565"/>
      <c r="B38" s="569"/>
      <c r="C38" s="570"/>
      <c r="D38" s="565"/>
      <c r="E38" s="590"/>
    </row>
    <row r="39" spans="1:5" ht="14.25" thickBot="1">
      <c r="A39" s="565"/>
      <c r="B39" s="571"/>
      <c r="C39" s="572"/>
      <c r="D39" s="565"/>
      <c r="E39" s="596"/>
    </row>
    <row r="40" spans="1:5" ht="26.25" customHeight="1" thickBot="1" thickTop="1">
      <c r="A40" s="565"/>
      <c r="B40" s="561" t="s">
        <v>78</v>
      </c>
      <c r="C40" s="561"/>
      <c r="D40" s="564"/>
      <c r="E40" s="292">
        <f>SUM(E18:E39)</f>
        <v>0</v>
      </c>
    </row>
    <row r="41" spans="1:5" ht="14.25" thickTop="1">
      <c r="A41" s="565"/>
      <c r="B41" s="565" t="s">
        <v>79</v>
      </c>
      <c r="C41" s="565"/>
      <c r="D41" s="565"/>
      <c r="E41" s="591">
        <f>'R-7'!J78</f>
        <v>0</v>
      </c>
    </row>
    <row r="42" spans="1:5" ht="13.5">
      <c r="A42" s="565"/>
      <c r="B42" s="565"/>
      <c r="C42" s="565"/>
      <c r="D42" s="565"/>
      <c r="E42" s="593"/>
    </row>
    <row r="43" spans="1:5" ht="13.5">
      <c r="A43" s="565"/>
      <c r="B43" s="565"/>
      <c r="C43" s="565"/>
      <c r="D43" s="565"/>
      <c r="E43" s="593"/>
    </row>
    <row r="44" spans="1:5" ht="13.5">
      <c r="A44" s="565"/>
      <c r="B44" s="565"/>
      <c r="C44" s="565"/>
      <c r="D44" s="565"/>
      <c r="E44" s="593"/>
    </row>
    <row r="45" spans="1:5" ht="13.5">
      <c r="A45" s="565"/>
      <c r="B45" s="565"/>
      <c r="C45" s="565"/>
      <c r="D45" s="565"/>
      <c r="E45" s="593"/>
    </row>
    <row r="46" spans="1:5" ht="13.5">
      <c r="A46" s="566"/>
      <c r="B46" s="565"/>
      <c r="C46" s="565"/>
      <c r="D46" s="565"/>
      <c r="E46" s="593"/>
    </row>
    <row r="47" spans="1:5" ht="26.25" customHeight="1">
      <c r="A47" s="560" t="s">
        <v>80</v>
      </c>
      <c r="B47" s="561"/>
      <c r="C47" s="561"/>
      <c r="D47" s="561"/>
      <c r="E47" s="293">
        <f>SUM(E40:E46)</f>
        <v>0</v>
      </c>
    </row>
  </sheetData>
  <sheetProtection password="CC6F" sheet="1"/>
  <mergeCells count="33">
    <mergeCell ref="A8:D8"/>
    <mergeCell ref="A9:A14"/>
    <mergeCell ref="B9:D9"/>
    <mergeCell ref="B10:D10"/>
    <mergeCell ref="B11:D12"/>
    <mergeCell ref="E41:E46"/>
    <mergeCell ref="D29:D31"/>
    <mergeCell ref="E29:E31"/>
    <mergeCell ref="D37:D39"/>
    <mergeCell ref="E37:E39"/>
    <mergeCell ref="E18:E22"/>
    <mergeCell ref="D27:D28"/>
    <mergeCell ref="A16:D16"/>
    <mergeCell ref="B17:C17"/>
    <mergeCell ref="D32:D36"/>
    <mergeCell ref="B13:D14"/>
    <mergeCell ref="B2:E3"/>
    <mergeCell ref="B4:E6"/>
    <mergeCell ref="E11:E12"/>
    <mergeCell ref="E32:E36"/>
    <mergeCell ref="A2:A3"/>
    <mergeCell ref="A4:A6"/>
    <mergeCell ref="E27:E28"/>
    <mergeCell ref="D23:D26"/>
    <mergeCell ref="E23:E26"/>
    <mergeCell ref="E13:E14"/>
    <mergeCell ref="A47:D47"/>
    <mergeCell ref="B15:D15"/>
    <mergeCell ref="B40:D40"/>
    <mergeCell ref="B41:D46"/>
    <mergeCell ref="A18:A46"/>
    <mergeCell ref="B18:C39"/>
    <mergeCell ref="D18:D22"/>
  </mergeCells>
  <printOptions/>
  <pageMargins left="0.46" right="0.24" top="1.07" bottom="1" header="0.512" footer="0.512"/>
  <pageSetup horizontalDpi="300" verticalDpi="300" orientation="portrait" paperSize="9" r:id="rId3"/>
  <headerFooter alignWithMargins="0">
    <oddHeader>&amp;C&amp;14ＲＡＣ学校リーダー養成講座　予算書</oddHeader>
  </headerFooter>
  <legacyDrawing r:id="rId2"/>
</worksheet>
</file>

<file path=xl/worksheets/sheet5.xml><?xml version="1.0" encoding="utf-8"?>
<worksheet xmlns="http://schemas.openxmlformats.org/spreadsheetml/2006/main" xmlns:r="http://schemas.openxmlformats.org/officeDocument/2006/relationships">
  <sheetPr codeName="Sheet10"/>
  <dimension ref="A1:U90"/>
  <sheetViews>
    <sheetView showZeros="0" zoomScalePageLayoutView="0" workbookViewId="0" topLeftCell="A1">
      <selection activeCell="A4" sqref="A4"/>
    </sheetView>
  </sheetViews>
  <sheetFormatPr defaultColWidth="9.00390625" defaultRowHeight="13.5"/>
  <cols>
    <col min="1" max="1" width="5.25390625" style="0" customWidth="1"/>
    <col min="2" max="6" width="3.25390625" style="0" customWidth="1"/>
    <col min="7" max="7" width="3.875" style="0" customWidth="1"/>
    <col min="8" max="8" width="4.75390625" style="0" customWidth="1"/>
    <col min="9" max="9" width="5.00390625" style="0" customWidth="1"/>
    <col min="10" max="10" width="13.625" style="0" customWidth="1"/>
    <col min="11" max="11" width="6.625" style="0" customWidth="1"/>
    <col min="13" max="13" width="6.125" style="0" customWidth="1"/>
    <col min="14" max="14" width="5.50390625" style="0" customWidth="1"/>
    <col min="15" max="15" width="4.625" style="0" customWidth="1"/>
    <col min="16" max="16" width="4.125" style="0" customWidth="1"/>
    <col min="17" max="17" width="4.00390625" style="0" customWidth="1"/>
    <col min="18" max="18" width="10.125" style="0" customWidth="1"/>
    <col min="19" max="19" width="9.50390625" style="0" customWidth="1"/>
  </cols>
  <sheetData>
    <row r="1" spans="1:21" ht="13.5">
      <c r="A1" s="644" t="s">
        <v>357</v>
      </c>
      <c r="B1" s="644"/>
      <c r="C1" s="644"/>
      <c r="D1" s="1"/>
      <c r="E1" s="1"/>
      <c r="F1" s="1"/>
      <c r="U1" s="16"/>
    </row>
    <row r="2" spans="1:19" ht="18">
      <c r="A2" s="479" t="s">
        <v>362</v>
      </c>
      <c r="B2" s="479"/>
      <c r="C2" s="479"/>
      <c r="D2" s="479"/>
      <c r="E2" s="479"/>
      <c r="F2" s="479"/>
      <c r="G2" s="479"/>
      <c r="H2" s="479"/>
      <c r="I2" s="479"/>
      <c r="J2" s="479"/>
      <c r="K2" s="479"/>
      <c r="L2" s="479"/>
      <c r="M2" s="479"/>
      <c r="N2" s="479"/>
      <c r="O2" s="479"/>
      <c r="P2" s="479"/>
      <c r="Q2" s="479"/>
      <c r="R2" s="479"/>
      <c r="S2" s="283"/>
    </row>
    <row r="3" spans="1:19" ht="18">
      <c r="A3" s="2"/>
      <c r="B3" s="2"/>
      <c r="C3" s="2"/>
      <c r="D3" s="2"/>
      <c r="E3" s="2"/>
      <c r="F3" s="2"/>
      <c r="G3" s="2"/>
      <c r="H3" s="2"/>
      <c r="I3" s="2"/>
      <c r="J3" s="2"/>
      <c r="K3" s="2"/>
      <c r="L3" s="2"/>
      <c r="M3" s="2"/>
      <c r="N3" s="2"/>
      <c r="O3" s="2"/>
      <c r="P3" s="2"/>
      <c r="Q3" s="2"/>
      <c r="R3" s="2"/>
      <c r="S3" s="2"/>
    </row>
    <row r="4" spans="1:18" ht="14.25">
      <c r="A4" s="3"/>
      <c r="B4" s="3"/>
      <c r="C4" s="3"/>
      <c r="D4" s="3"/>
      <c r="E4" s="3"/>
      <c r="F4" s="3"/>
      <c r="G4" s="4"/>
      <c r="H4" s="3"/>
      <c r="I4" s="4"/>
      <c r="J4" s="3"/>
      <c r="K4" s="4"/>
      <c r="L4" s="183" t="s">
        <v>383</v>
      </c>
      <c r="M4" s="184"/>
      <c r="N4" t="s">
        <v>18</v>
      </c>
      <c r="O4" s="185"/>
      <c r="P4" t="s">
        <v>19</v>
      </c>
      <c r="Q4" s="185"/>
      <c r="R4" t="s">
        <v>20</v>
      </c>
    </row>
    <row r="5" spans="1:9" ht="14.25">
      <c r="A5" s="170" t="s">
        <v>0</v>
      </c>
      <c r="B5" s="170"/>
      <c r="C5" s="170"/>
      <c r="D5" s="170"/>
      <c r="E5" s="170"/>
      <c r="F5" s="170"/>
      <c r="G5" s="170"/>
      <c r="H5" s="170"/>
      <c r="I5" s="170"/>
    </row>
    <row r="6" spans="1:8" ht="14.25">
      <c r="A6" s="481" t="s">
        <v>385</v>
      </c>
      <c r="B6" s="481"/>
      <c r="C6" s="481"/>
      <c r="D6" s="481"/>
      <c r="E6" s="481"/>
      <c r="F6" s="481"/>
      <c r="G6" s="481"/>
      <c r="H6" s="481"/>
    </row>
    <row r="7" spans="7:19" ht="15.75">
      <c r="G7" s="10"/>
      <c r="H7" s="10"/>
      <c r="I7" s="6"/>
      <c r="J7" s="15" t="s">
        <v>1</v>
      </c>
      <c r="K7" s="18" t="s">
        <v>22</v>
      </c>
      <c r="L7" s="482">
        <f>'初期設定'!D5</f>
        <v>0</v>
      </c>
      <c r="M7" s="482"/>
      <c r="N7" s="18"/>
      <c r="O7" s="18"/>
      <c r="P7" s="18"/>
      <c r="Q7" s="18"/>
      <c r="R7" s="18"/>
      <c r="S7" s="18"/>
    </row>
    <row r="8" spans="1:19" ht="21.75" customHeight="1">
      <c r="A8" s="484"/>
      <c r="B8" s="484"/>
      <c r="C8" s="484"/>
      <c r="D8" s="484"/>
      <c r="E8" s="484"/>
      <c r="F8" s="484"/>
      <c r="G8" s="484"/>
      <c r="H8" s="486"/>
      <c r="I8" s="486"/>
      <c r="K8" s="482">
        <f>'初期設定'!D6</f>
        <v>0</v>
      </c>
      <c r="L8" s="482"/>
      <c r="M8" s="482"/>
      <c r="N8" s="482"/>
      <c r="O8" s="482"/>
      <c r="P8" s="482"/>
      <c r="Q8" s="482"/>
      <c r="R8" s="482"/>
      <c r="S8" s="13"/>
    </row>
    <row r="9" spans="1:19" ht="23.25" customHeight="1">
      <c r="A9" s="485"/>
      <c r="B9" s="485"/>
      <c r="C9" s="485"/>
      <c r="D9" s="485"/>
      <c r="E9" s="485"/>
      <c r="F9" s="485"/>
      <c r="G9" s="485"/>
      <c r="H9" s="486"/>
      <c r="I9" s="486"/>
      <c r="J9" t="s">
        <v>374</v>
      </c>
      <c r="K9" s="482">
        <f>'初期設定'!D4</f>
        <v>0</v>
      </c>
      <c r="L9" s="482"/>
      <c r="M9" s="482"/>
      <c r="N9" s="482"/>
      <c r="O9" s="482"/>
      <c r="P9" s="482"/>
      <c r="Q9" s="482"/>
      <c r="R9" s="482"/>
      <c r="S9" s="13"/>
    </row>
    <row r="10" spans="1:18" ht="27" customHeight="1">
      <c r="A10" s="485"/>
      <c r="B10" s="485"/>
      <c r="C10" s="485"/>
      <c r="D10" s="485"/>
      <c r="E10" s="485"/>
      <c r="F10" s="485"/>
      <c r="G10" s="485"/>
      <c r="H10" s="483" t="s">
        <v>24</v>
      </c>
      <c r="I10" s="483"/>
      <c r="J10" t="s">
        <v>23</v>
      </c>
      <c r="K10" s="503">
        <f>'初期設定'!D7</f>
        <v>0</v>
      </c>
      <c r="L10" s="503"/>
      <c r="M10" s="503"/>
      <c r="N10" s="503"/>
      <c r="O10" s="503"/>
      <c r="P10" s="503"/>
      <c r="Q10" s="18" t="s">
        <v>25</v>
      </c>
      <c r="R10" s="171"/>
    </row>
    <row r="11" spans="1:18" ht="13.5">
      <c r="A11" s="9" t="s">
        <v>383</v>
      </c>
      <c r="B11" s="184"/>
      <c r="C11" t="s">
        <v>18</v>
      </c>
      <c r="D11" s="185"/>
      <c r="E11" t="s">
        <v>19</v>
      </c>
      <c r="F11" s="185"/>
      <c r="G11" t="s">
        <v>20</v>
      </c>
      <c r="H11" s="159" t="s">
        <v>152</v>
      </c>
      <c r="I11" t="s">
        <v>153</v>
      </c>
      <c r="J11" s="166">
        <f>'初期設定'!D41</f>
        <v>0</v>
      </c>
      <c r="K11" s="482" t="s">
        <v>208</v>
      </c>
      <c r="L11" s="482"/>
      <c r="M11" s="482"/>
      <c r="N11" s="482"/>
      <c r="O11" s="482"/>
      <c r="P11" s="482"/>
      <c r="Q11" s="482"/>
      <c r="R11" s="482"/>
    </row>
    <row r="12" spans="1:19" ht="17.25" customHeight="1">
      <c r="A12" s="635" t="s">
        <v>209</v>
      </c>
      <c r="B12" s="635"/>
      <c r="C12" s="635"/>
      <c r="D12" s="635"/>
      <c r="E12" s="635"/>
      <c r="F12" s="635"/>
      <c r="G12" s="635"/>
      <c r="H12" s="635"/>
      <c r="I12" s="635"/>
      <c r="J12" s="635"/>
      <c r="K12" s="635"/>
      <c r="L12" s="635"/>
      <c r="M12" s="635"/>
      <c r="N12" s="635"/>
      <c r="O12" s="635"/>
      <c r="P12" s="635"/>
      <c r="Q12" s="635"/>
      <c r="R12" s="635"/>
      <c r="S12" s="167"/>
    </row>
    <row r="13" spans="1:19" ht="13.5">
      <c r="A13" s="11"/>
      <c r="B13" s="11"/>
      <c r="C13" s="11"/>
      <c r="D13" s="11"/>
      <c r="E13" s="11"/>
      <c r="F13" s="11"/>
      <c r="G13" s="11"/>
      <c r="H13" s="11"/>
      <c r="I13" s="11"/>
      <c r="J13" s="11"/>
      <c r="K13" s="11"/>
      <c r="L13" s="11"/>
      <c r="M13" s="11"/>
      <c r="N13" s="11"/>
      <c r="O13" s="11"/>
      <c r="P13" s="11"/>
      <c r="Q13" s="11"/>
      <c r="R13" s="11"/>
      <c r="S13" s="11"/>
    </row>
    <row r="14" spans="1:19" ht="14.25">
      <c r="A14" s="639" t="s">
        <v>3</v>
      </c>
      <c r="B14" s="639"/>
      <c r="C14" s="639"/>
      <c r="D14" s="639"/>
      <c r="E14" s="639"/>
      <c r="F14" s="639"/>
      <c r="G14" s="639"/>
      <c r="H14" s="639"/>
      <c r="I14" s="639"/>
      <c r="J14" s="639"/>
      <c r="K14" s="639"/>
      <c r="L14" s="639"/>
      <c r="M14" s="639"/>
      <c r="N14" s="639"/>
      <c r="O14" s="639"/>
      <c r="P14" s="639"/>
      <c r="Q14" s="639"/>
      <c r="R14" s="639"/>
      <c r="S14" s="284"/>
    </row>
    <row r="15" spans="1:19" ht="22.5" customHeight="1">
      <c r="A15" s="618" t="s">
        <v>4</v>
      </c>
      <c r="B15" s="619"/>
      <c r="C15" s="619"/>
      <c r="D15" s="619"/>
      <c r="E15" s="619"/>
      <c r="F15" s="624">
        <f>'初期設定'!D9</f>
        <v>0</v>
      </c>
      <c r="G15" s="624"/>
      <c r="H15" s="624"/>
      <c r="I15" s="624"/>
      <c r="J15" s="624"/>
      <c r="K15" s="624"/>
      <c r="L15" s="624"/>
      <c r="M15" s="624"/>
      <c r="N15" s="624"/>
      <c r="O15" s="624"/>
      <c r="P15" s="624"/>
      <c r="Q15" s="624"/>
      <c r="R15" s="625"/>
      <c r="S15" s="12"/>
    </row>
    <row r="16" spans="1:19" ht="18.75" customHeight="1">
      <c r="A16" s="620" t="s">
        <v>30</v>
      </c>
      <c r="B16" s="621"/>
      <c r="C16" s="621"/>
      <c r="D16" s="621"/>
      <c r="E16" s="621"/>
      <c r="F16" s="645">
        <f>'初期設定'!D14</f>
        <v>0</v>
      </c>
      <c r="G16" s="645"/>
      <c r="H16" s="645"/>
      <c r="I16" s="645"/>
      <c r="J16" s="645"/>
      <c r="K16" s="645"/>
      <c r="L16" s="645"/>
      <c r="M16" s="645"/>
      <c r="N16" s="645"/>
      <c r="O16" s="645"/>
      <c r="P16" s="645"/>
      <c r="Q16" s="645"/>
      <c r="R16" s="646"/>
      <c r="S16" s="12"/>
    </row>
    <row r="17" spans="1:19" ht="13.5" customHeight="1">
      <c r="A17" s="622"/>
      <c r="B17" s="623"/>
      <c r="C17" s="623"/>
      <c r="D17" s="623"/>
      <c r="E17" s="623"/>
      <c r="F17" s="647"/>
      <c r="G17" s="647"/>
      <c r="H17" s="647"/>
      <c r="I17" s="647"/>
      <c r="J17" s="647"/>
      <c r="K17" s="647"/>
      <c r="L17" s="647"/>
      <c r="M17" s="647"/>
      <c r="N17" s="647"/>
      <c r="O17" s="647"/>
      <c r="P17" s="647"/>
      <c r="Q17" s="647"/>
      <c r="R17" s="648"/>
      <c r="S17" s="12"/>
    </row>
    <row r="18" spans="1:19" ht="27" customHeight="1">
      <c r="A18" s="618" t="s">
        <v>210</v>
      </c>
      <c r="B18" s="619"/>
      <c r="C18" s="619"/>
      <c r="D18" s="619"/>
      <c r="E18" s="636"/>
      <c r="F18" s="637">
        <f>'初期設定'!D45</f>
        <v>0</v>
      </c>
      <c r="G18" s="638"/>
      <c r="H18" s="638"/>
      <c r="I18" s="638"/>
      <c r="J18" s="257" t="s">
        <v>160</v>
      </c>
      <c r="K18" s="257"/>
      <c r="L18" s="257"/>
      <c r="M18" s="257"/>
      <c r="N18" s="257"/>
      <c r="O18" s="257"/>
      <c r="P18" s="257"/>
      <c r="Q18" s="257"/>
      <c r="R18" s="258"/>
      <c r="S18" s="12"/>
    </row>
    <row r="19" spans="1:6" ht="13.5">
      <c r="A19" s="8"/>
      <c r="B19" s="8"/>
      <c r="C19" s="8"/>
      <c r="D19" s="8"/>
      <c r="E19" s="8"/>
      <c r="F19" s="8"/>
    </row>
    <row r="20" spans="1:18" ht="13.5">
      <c r="A20" s="502" t="s">
        <v>155</v>
      </c>
      <c r="B20" s="502"/>
      <c r="C20" s="502"/>
      <c r="D20" s="502"/>
      <c r="E20" s="502"/>
      <c r="F20" s="502"/>
      <c r="G20" s="502"/>
      <c r="H20" s="502"/>
      <c r="I20" s="502"/>
      <c r="J20" s="502"/>
      <c r="K20" s="502"/>
      <c r="L20" s="502"/>
      <c r="M20" s="502"/>
      <c r="N20" s="502"/>
      <c r="O20" s="502"/>
      <c r="P20" s="502"/>
      <c r="Q20" s="502"/>
      <c r="R20" s="502"/>
    </row>
    <row r="21" spans="1:18" ht="19.5" customHeight="1">
      <c r="A21" s="606" t="s">
        <v>156</v>
      </c>
      <c r="B21" s="607"/>
      <c r="C21" s="607"/>
      <c r="D21" s="607"/>
      <c r="E21" s="608"/>
      <c r="F21" s="523">
        <f>'初期設定'!D10</f>
        <v>0</v>
      </c>
      <c r="G21" s="523"/>
      <c r="H21" s="523"/>
      <c r="I21" s="523"/>
      <c r="J21" s="523"/>
      <c r="K21" s="523"/>
      <c r="L21" s="640" t="s">
        <v>110</v>
      </c>
      <c r="M21" s="641"/>
      <c r="N21" s="496">
        <f>'初期設定'!D11</f>
        <v>0</v>
      </c>
      <c r="O21" s="497"/>
      <c r="P21" s="497"/>
      <c r="Q21" s="497"/>
      <c r="R21" s="498"/>
    </row>
    <row r="22" spans="1:18" ht="19.5" customHeight="1">
      <c r="A22" s="609"/>
      <c r="B22" s="610"/>
      <c r="C22" s="610"/>
      <c r="D22" s="610"/>
      <c r="E22" s="611"/>
      <c r="F22" s="524"/>
      <c r="G22" s="524"/>
      <c r="H22" s="524"/>
      <c r="I22" s="524"/>
      <c r="J22" s="524"/>
      <c r="K22" s="524"/>
      <c r="L22" s="642"/>
      <c r="M22" s="642"/>
      <c r="N22" s="499"/>
      <c r="O22" s="500"/>
      <c r="P22" s="500"/>
      <c r="Q22" s="500"/>
      <c r="R22" s="501"/>
    </row>
    <row r="23" spans="1:18" ht="9" customHeight="1">
      <c r="A23" s="179"/>
      <c r="B23" s="179"/>
      <c r="C23" s="179"/>
      <c r="D23" s="179"/>
      <c r="E23" s="179"/>
      <c r="F23" s="180"/>
      <c r="G23" s="180"/>
      <c r="H23" s="180"/>
      <c r="I23" s="180"/>
      <c r="J23" s="180"/>
      <c r="K23" s="180"/>
      <c r="L23" s="181"/>
      <c r="M23" s="181"/>
      <c r="N23" s="182"/>
      <c r="O23" s="182"/>
      <c r="P23" s="182"/>
      <c r="Q23" s="182"/>
      <c r="R23" s="182"/>
    </row>
    <row r="24" spans="1:18" ht="19.5" customHeight="1">
      <c r="A24" s="502" t="s">
        <v>230</v>
      </c>
      <c r="B24" s="502"/>
      <c r="C24" s="502"/>
      <c r="D24" s="502"/>
      <c r="E24" s="502"/>
      <c r="F24" s="502"/>
      <c r="G24" s="502"/>
      <c r="H24" s="502"/>
      <c r="I24" s="502"/>
      <c r="J24" s="502"/>
      <c r="K24" s="502"/>
      <c r="L24" s="502"/>
      <c r="M24" s="502"/>
      <c r="N24" s="502"/>
      <c r="O24" s="502"/>
      <c r="P24" s="502"/>
      <c r="Q24" s="502"/>
      <c r="R24" s="502"/>
    </row>
    <row r="25" spans="1:18" ht="19.5" customHeight="1">
      <c r="A25" s="602" t="s">
        <v>167</v>
      </c>
      <c r="B25" s="597"/>
      <c r="C25" s="597"/>
      <c r="D25" s="597"/>
      <c r="E25" s="597"/>
      <c r="F25" s="597">
        <f>'初期設定'!D25</f>
        <v>0</v>
      </c>
      <c r="G25" s="597"/>
      <c r="H25" s="597"/>
      <c r="I25" s="597"/>
      <c r="J25" s="597"/>
      <c r="K25" s="597"/>
      <c r="L25" s="597"/>
      <c r="M25" s="597"/>
      <c r="N25" s="597"/>
      <c r="O25" s="597"/>
      <c r="P25" s="597"/>
      <c r="Q25" s="597"/>
      <c r="R25" s="598"/>
    </row>
    <row r="26" spans="1:18" ht="19.5" customHeight="1">
      <c r="A26" s="602" t="s">
        <v>157</v>
      </c>
      <c r="B26" s="597"/>
      <c r="C26" s="597"/>
      <c r="D26" s="597"/>
      <c r="E26" s="597"/>
      <c r="F26" s="597">
        <f>'初期設定'!D26</f>
        <v>0</v>
      </c>
      <c r="G26" s="597"/>
      <c r="H26" s="597"/>
      <c r="I26" s="597"/>
      <c r="J26" s="597"/>
      <c r="K26" s="597"/>
      <c r="L26" s="597"/>
      <c r="M26" s="597"/>
      <c r="N26" s="597"/>
      <c r="O26" s="597"/>
      <c r="P26" s="597"/>
      <c r="Q26" s="597"/>
      <c r="R26" s="598"/>
    </row>
    <row r="27" spans="1:18" ht="19.5" customHeight="1">
      <c r="A27" s="602" t="s">
        <v>168</v>
      </c>
      <c r="B27" s="597"/>
      <c r="C27" s="597"/>
      <c r="D27" s="597"/>
      <c r="E27" s="597"/>
      <c r="F27" s="597">
        <f>'初期設定'!D29</f>
        <v>0</v>
      </c>
      <c r="G27" s="597"/>
      <c r="H27" s="597"/>
      <c r="I27" s="597"/>
      <c r="J27" s="597"/>
      <c r="K27" s="597"/>
      <c r="L27" s="597"/>
      <c r="M27" s="597"/>
      <c r="N27" s="597"/>
      <c r="O27" s="597"/>
      <c r="P27" s="597"/>
      <c r="Q27" s="597"/>
      <c r="R27" s="598"/>
    </row>
    <row r="28" spans="1:18" ht="19.5" customHeight="1">
      <c r="A28" s="616" t="s">
        <v>8</v>
      </c>
      <c r="B28" s="612"/>
      <c r="C28" s="612"/>
      <c r="D28" s="612"/>
      <c r="E28" s="612"/>
      <c r="F28" s="612">
        <f>'初期設定'!D30</f>
        <v>0</v>
      </c>
      <c r="G28" s="612"/>
      <c r="H28" s="612"/>
      <c r="I28" s="612"/>
      <c r="J28" s="612"/>
      <c r="K28" s="613"/>
      <c r="L28" s="157" t="s">
        <v>9</v>
      </c>
      <c r="M28" s="536">
        <f>'初期設定'!D31</f>
        <v>0</v>
      </c>
      <c r="N28" s="537"/>
      <c r="O28" s="537"/>
      <c r="P28" s="537"/>
      <c r="Q28" s="537"/>
      <c r="R28" s="643"/>
    </row>
    <row r="29" spans="1:18" ht="19.5" customHeight="1">
      <c r="A29" s="616" t="s">
        <v>10</v>
      </c>
      <c r="B29" s="612"/>
      <c r="C29" s="612"/>
      <c r="D29" s="612"/>
      <c r="E29" s="612"/>
      <c r="F29" s="612">
        <f>'初期設定'!D32</f>
        <v>0</v>
      </c>
      <c r="G29" s="612"/>
      <c r="H29" s="612"/>
      <c r="I29" s="612"/>
      <c r="J29" s="612"/>
      <c r="K29" s="612"/>
      <c r="L29" s="612"/>
      <c r="M29" s="612"/>
      <c r="N29" s="612"/>
      <c r="O29" s="612"/>
      <c r="P29" s="612"/>
      <c r="Q29" s="612"/>
      <c r="R29" s="613"/>
    </row>
    <row r="30" spans="1:18" ht="11.25" customHeight="1">
      <c r="A30" s="177"/>
      <c r="B30" s="177"/>
      <c r="C30" s="177"/>
      <c r="D30" s="177"/>
      <c r="E30" s="177"/>
      <c r="F30" s="178"/>
      <c r="G30" s="178"/>
      <c r="H30" s="178"/>
      <c r="I30" s="178"/>
      <c r="J30" s="178"/>
      <c r="K30" s="178"/>
      <c r="L30" s="178"/>
      <c r="M30" s="178"/>
      <c r="N30" s="178"/>
      <c r="O30" s="178"/>
      <c r="P30" s="178"/>
      <c r="Q30" s="178"/>
      <c r="R30" s="178"/>
    </row>
    <row r="31" spans="1:18" ht="13.5">
      <c r="A31" s="502" t="s">
        <v>158</v>
      </c>
      <c r="B31" s="502"/>
      <c r="C31" s="502"/>
      <c r="D31" s="502"/>
      <c r="E31" s="502"/>
      <c r="F31" s="502"/>
      <c r="G31" s="502"/>
      <c r="H31" s="502"/>
      <c r="I31" s="502"/>
      <c r="J31" s="502"/>
      <c r="K31" s="502"/>
      <c r="L31" s="502"/>
      <c r="M31" s="502"/>
      <c r="N31" s="502"/>
      <c r="O31" s="502"/>
      <c r="P31" s="502"/>
      <c r="Q31" s="502"/>
      <c r="R31" s="502"/>
    </row>
    <row r="32" spans="1:18" ht="21" customHeight="1">
      <c r="A32" s="617" t="s">
        <v>164</v>
      </c>
      <c r="B32" s="617"/>
      <c r="C32" s="617"/>
      <c r="D32" s="617"/>
      <c r="E32" s="617"/>
      <c r="F32" s="617"/>
      <c r="G32" s="614" t="s">
        <v>159</v>
      </c>
      <c r="H32" s="615"/>
      <c r="I32" s="615"/>
      <c r="J32" s="256">
        <f>'初期設定'!D44</f>
        <v>0</v>
      </c>
      <c r="K32" s="211" t="s">
        <v>160</v>
      </c>
      <c r="L32" s="210" t="s">
        <v>163</v>
      </c>
      <c r="M32" s="256">
        <f>'初期設定'!D42</f>
        <v>0</v>
      </c>
      <c r="N32" s="211" t="s">
        <v>160</v>
      </c>
      <c r="O32" s="614" t="s">
        <v>162</v>
      </c>
      <c r="P32" s="615"/>
      <c r="Q32" s="256">
        <f>'初期設定'!D43</f>
        <v>0</v>
      </c>
      <c r="R32" s="211" t="s">
        <v>160</v>
      </c>
    </row>
    <row r="33" spans="1:18" ht="21" customHeight="1">
      <c r="A33" s="617" t="s">
        <v>165</v>
      </c>
      <c r="B33" s="617"/>
      <c r="C33" s="617"/>
      <c r="D33" s="617"/>
      <c r="E33" s="617"/>
      <c r="F33" s="617"/>
      <c r="G33" s="614" t="s">
        <v>159</v>
      </c>
      <c r="H33" s="615"/>
      <c r="I33" s="615"/>
      <c r="J33" s="256">
        <f>'初期設定'!D24</f>
        <v>0</v>
      </c>
      <c r="K33" s="211" t="s">
        <v>160</v>
      </c>
      <c r="L33" s="210" t="s">
        <v>163</v>
      </c>
      <c r="M33" s="256">
        <f>'初期設定'!D22</f>
        <v>0</v>
      </c>
      <c r="N33" s="211" t="s">
        <v>160</v>
      </c>
      <c r="O33" s="614" t="s">
        <v>162</v>
      </c>
      <c r="P33" s="615"/>
      <c r="Q33" s="256">
        <f>'初期設定'!D23</f>
        <v>0</v>
      </c>
      <c r="R33" s="211" t="s">
        <v>160</v>
      </c>
    </row>
    <row r="34" spans="1:18" ht="17.25" customHeight="1">
      <c r="A34" s="627" t="s">
        <v>166</v>
      </c>
      <c r="B34" s="628"/>
      <c r="C34" s="628"/>
      <c r="D34" s="628"/>
      <c r="E34" s="628"/>
      <c r="F34" s="628"/>
      <c r="G34" s="628"/>
      <c r="H34" s="174"/>
      <c r="I34" s="174"/>
      <c r="J34" s="174"/>
      <c r="K34" s="174"/>
      <c r="L34" s="174"/>
      <c r="M34" s="174"/>
      <c r="N34" s="174"/>
      <c r="O34" s="174"/>
      <c r="P34" s="174"/>
      <c r="Q34" s="174"/>
      <c r="R34" s="175"/>
    </row>
    <row r="35" spans="1:18" ht="12" customHeight="1">
      <c r="A35" s="629"/>
      <c r="B35" s="630"/>
      <c r="C35" s="630"/>
      <c r="D35" s="630"/>
      <c r="E35" s="630"/>
      <c r="F35" s="630"/>
      <c r="G35" s="630"/>
      <c r="H35" s="630"/>
      <c r="I35" s="630"/>
      <c r="J35" s="630"/>
      <c r="K35" s="630"/>
      <c r="L35" s="630"/>
      <c r="M35" s="630"/>
      <c r="N35" s="630"/>
      <c r="O35" s="630"/>
      <c r="P35" s="630"/>
      <c r="Q35" s="630"/>
      <c r="R35" s="631"/>
    </row>
    <row r="36" spans="1:19" ht="12" customHeight="1">
      <c r="A36" s="629"/>
      <c r="B36" s="630"/>
      <c r="C36" s="630"/>
      <c r="D36" s="630"/>
      <c r="E36" s="630"/>
      <c r="F36" s="630"/>
      <c r="G36" s="630"/>
      <c r="H36" s="630"/>
      <c r="I36" s="630"/>
      <c r="J36" s="630"/>
      <c r="K36" s="630"/>
      <c r="L36" s="630"/>
      <c r="M36" s="630"/>
      <c r="N36" s="630"/>
      <c r="O36" s="630"/>
      <c r="P36" s="630"/>
      <c r="Q36" s="630"/>
      <c r="R36" s="631"/>
      <c r="S36" s="14"/>
    </row>
    <row r="37" spans="1:18" ht="12" customHeight="1">
      <c r="A37" s="629"/>
      <c r="B37" s="630"/>
      <c r="C37" s="630"/>
      <c r="D37" s="630"/>
      <c r="E37" s="630"/>
      <c r="F37" s="630"/>
      <c r="G37" s="630"/>
      <c r="H37" s="630"/>
      <c r="I37" s="630"/>
      <c r="J37" s="630"/>
      <c r="K37" s="630"/>
      <c r="L37" s="630"/>
      <c r="M37" s="630"/>
      <c r="N37" s="630"/>
      <c r="O37" s="630"/>
      <c r="P37" s="630"/>
      <c r="Q37" s="630"/>
      <c r="R37" s="631"/>
    </row>
    <row r="38" spans="1:18" ht="12" customHeight="1">
      <c r="A38" s="632"/>
      <c r="B38" s="633"/>
      <c r="C38" s="633"/>
      <c r="D38" s="633"/>
      <c r="E38" s="633"/>
      <c r="F38" s="633"/>
      <c r="G38" s="633"/>
      <c r="H38" s="633"/>
      <c r="I38" s="633"/>
      <c r="J38" s="633"/>
      <c r="K38" s="633"/>
      <c r="L38" s="633"/>
      <c r="M38" s="633"/>
      <c r="N38" s="633"/>
      <c r="O38" s="633"/>
      <c r="P38" s="633"/>
      <c r="Q38" s="633"/>
      <c r="R38" s="634"/>
    </row>
    <row r="39" spans="1:18" ht="12" customHeight="1">
      <c r="A39" s="173"/>
      <c r="B39" s="173"/>
      <c r="C39" s="173"/>
      <c r="D39" s="173"/>
      <c r="E39" s="173"/>
      <c r="F39" s="173"/>
      <c r="G39" s="173"/>
      <c r="H39" s="173"/>
      <c r="I39" s="173"/>
      <c r="J39" s="173"/>
      <c r="K39" s="173"/>
      <c r="L39" s="173"/>
      <c r="M39" s="173"/>
      <c r="N39" s="173"/>
      <c r="O39" s="173"/>
      <c r="P39" s="173"/>
      <c r="Q39" s="173"/>
      <c r="R39" s="173"/>
    </row>
    <row r="40" spans="1:18" ht="12" customHeight="1">
      <c r="A40" s="502" t="s">
        <v>169</v>
      </c>
      <c r="B40" s="502"/>
      <c r="C40" s="502"/>
      <c r="D40" s="502"/>
      <c r="E40" s="502"/>
      <c r="F40" s="502"/>
      <c r="G40" s="502"/>
      <c r="H40" s="502"/>
      <c r="I40" s="502"/>
      <c r="J40" s="502"/>
      <c r="K40" s="502"/>
      <c r="L40" s="502"/>
      <c r="M40" s="502"/>
      <c r="N40" s="502"/>
      <c r="O40" s="502"/>
      <c r="P40" s="502"/>
      <c r="Q40" s="502"/>
      <c r="R40" s="502"/>
    </row>
    <row r="41" spans="1:18" ht="18" customHeight="1">
      <c r="A41" s="602" t="s">
        <v>172</v>
      </c>
      <c r="B41" s="597"/>
      <c r="C41" s="597"/>
      <c r="D41" s="597"/>
      <c r="E41" s="597"/>
      <c r="F41" s="597"/>
      <c r="G41" s="176"/>
      <c r="H41" s="168"/>
      <c r="I41" s="168"/>
      <c r="J41" s="255">
        <f>'R-7'!J13</f>
        <v>0</v>
      </c>
      <c r="K41" s="168" t="s">
        <v>198</v>
      </c>
      <c r="L41" s="168"/>
      <c r="M41" s="168"/>
      <c r="N41" s="168"/>
      <c r="O41" s="168"/>
      <c r="P41" s="168"/>
      <c r="Q41" s="168"/>
      <c r="R41" s="169"/>
    </row>
    <row r="42" spans="1:18" ht="18" customHeight="1">
      <c r="A42" s="602" t="s">
        <v>171</v>
      </c>
      <c r="B42" s="597"/>
      <c r="C42" s="597"/>
      <c r="D42" s="597"/>
      <c r="E42" s="597"/>
      <c r="F42" s="597"/>
      <c r="G42" s="650">
        <f>'初期設定'!D46</f>
        <v>0</v>
      </c>
      <c r="H42" s="651"/>
      <c r="I42" s="651"/>
      <c r="J42" s="651"/>
      <c r="K42" s="168" t="s">
        <v>170</v>
      </c>
      <c r="L42" s="651">
        <f>'初期設定'!D47</f>
        <v>0</v>
      </c>
      <c r="M42" s="651"/>
      <c r="N42" s="651"/>
      <c r="O42" s="651"/>
      <c r="P42" s="597"/>
      <c r="Q42" s="597"/>
      <c r="R42" s="598"/>
    </row>
    <row r="43" spans="1:18" ht="18" customHeight="1">
      <c r="A43" s="602" t="s">
        <v>219</v>
      </c>
      <c r="B43" s="597"/>
      <c r="C43" s="597"/>
      <c r="D43" s="597"/>
      <c r="E43" s="597"/>
      <c r="F43" s="597"/>
      <c r="G43" s="602">
        <f>'初期設定'!D48</f>
        <v>0</v>
      </c>
      <c r="H43" s="597"/>
      <c r="I43" s="597"/>
      <c r="J43" s="597"/>
      <c r="K43" s="597"/>
      <c r="L43" s="597"/>
      <c r="M43" s="597"/>
      <c r="N43" s="597"/>
      <c r="O43" s="597"/>
      <c r="P43" s="597"/>
      <c r="Q43" s="597"/>
      <c r="R43" s="598"/>
    </row>
    <row r="44" spans="1:18" ht="18" customHeight="1">
      <c r="A44" s="602" t="s">
        <v>220</v>
      </c>
      <c r="B44" s="626"/>
      <c r="C44" s="626"/>
      <c r="D44" s="626"/>
      <c r="E44" s="626"/>
      <c r="F44" s="626"/>
      <c r="G44" s="603">
        <f>'初期設定'!D49</f>
        <v>0</v>
      </c>
      <c r="H44" s="604"/>
      <c r="I44" s="604"/>
      <c r="J44" s="604"/>
      <c r="K44" s="604"/>
      <c r="L44" s="604"/>
      <c r="M44" s="604"/>
      <c r="N44" s="604"/>
      <c r="O44" s="604"/>
      <c r="P44" s="604"/>
      <c r="Q44" s="604"/>
      <c r="R44" s="605"/>
    </row>
    <row r="45" spans="1:18" ht="18" customHeight="1">
      <c r="A45" s="602" t="s">
        <v>221</v>
      </c>
      <c r="B45" s="597"/>
      <c r="C45" s="597"/>
      <c r="D45" s="597"/>
      <c r="E45" s="597"/>
      <c r="F45" s="597"/>
      <c r="G45" s="602">
        <f>'初期設定'!D50</f>
        <v>0</v>
      </c>
      <c r="H45" s="597"/>
      <c r="I45" s="597"/>
      <c r="J45" s="597"/>
      <c r="K45" s="597"/>
      <c r="L45" s="597"/>
      <c r="M45" s="597"/>
      <c r="N45" s="597"/>
      <c r="O45" s="597"/>
      <c r="P45" s="597"/>
      <c r="Q45" s="597"/>
      <c r="R45" s="598"/>
    </row>
    <row r="46" spans="1:18" ht="18" customHeight="1">
      <c r="A46" s="602" t="s">
        <v>222</v>
      </c>
      <c r="B46" s="597"/>
      <c r="C46" s="597"/>
      <c r="D46" s="597"/>
      <c r="E46" s="597"/>
      <c r="F46" s="597"/>
      <c r="G46" s="599">
        <f>'初期設定'!D51</f>
        <v>0</v>
      </c>
      <c r="H46" s="600"/>
      <c r="I46" s="600"/>
      <c r="J46" s="600"/>
      <c r="K46" s="600"/>
      <c r="L46" s="600"/>
      <c r="M46" s="600"/>
      <c r="N46" s="600"/>
      <c r="O46" s="600"/>
      <c r="P46" s="600"/>
      <c r="Q46" s="600"/>
      <c r="R46" s="601"/>
    </row>
    <row r="47" spans="1:11" ht="13.5">
      <c r="A47" s="649"/>
      <c r="B47" s="649"/>
      <c r="C47" s="649"/>
      <c r="D47" s="649"/>
      <c r="E47" s="649"/>
      <c r="F47" s="649"/>
      <c r="G47" s="7"/>
      <c r="H47" s="7"/>
      <c r="I47" s="7"/>
      <c r="J47" s="7"/>
      <c r="K47" s="7"/>
    </row>
    <row r="48" spans="1:18" ht="13.5">
      <c r="A48" s="489" t="s">
        <v>17</v>
      </c>
      <c r="B48" s="489"/>
      <c r="C48" s="489"/>
      <c r="D48" s="489"/>
      <c r="E48" s="489"/>
      <c r="F48" s="489"/>
      <c r="G48" s="489"/>
      <c r="H48" s="489"/>
      <c r="I48" s="489"/>
      <c r="J48" s="489"/>
      <c r="K48" s="489"/>
      <c r="L48" s="489"/>
      <c r="M48" s="489"/>
      <c r="N48" s="489"/>
      <c r="O48" s="489"/>
      <c r="P48" s="489"/>
      <c r="Q48" s="489"/>
      <c r="R48" s="489"/>
    </row>
    <row r="49" spans="1:18" ht="13.5">
      <c r="A49" s="489"/>
      <c r="B49" s="489"/>
      <c r="C49" s="489"/>
      <c r="D49" s="489"/>
      <c r="E49" s="489"/>
      <c r="F49" s="489"/>
      <c r="G49" s="489"/>
      <c r="H49" s="489"/>
      <c r="I49" s="489"/>
      <c r="J49" s="489"/>
      <c r="K49" s="489"/>
      <c r="L49" s="489"/>
      <c r="M49" s="489"/>
      <c r="N49" s="489"/>
      <c r="O49" s="489"/>
      <c r="P49" s="489"/>
      <c r="Q49" s="489"/>
      <c r="R49" s="489"/>
    </row>
    <row r="59" spans="1:8" ht="13.5" hidden="1">
      <c r="A59" t="s">
        <v>31</v>
      </c>
      <c r="G59" t="s">
        <v>32</v>
      </c>
      <c r="H59" t="s">
        <v>33</v>
      </c>
    </row>
    <row r="60" spans="1:8" ht="13.5" hidden="1">
      <c r="A60" s="454" t="s">
        <v>384</v>
      </c>
      <c r="G60">
        <v>1</v>
      </c>
      <c r="H60">
        <v>1</v>
      </c>
    </row>
    <row r="61" spans="1:8" ht="13.5" hidden="1">
      <c r="A61">
        <v>2</v>
      </c>
      <c r="G61">
        <v>2</v>
      </c>
      <c r="H61">
        <v>2</v>
      </c>
    </row>
    <row r="62" spans="1:8" ht="13.5" hidden="1">
      <c r="A62">
        <v>3</v>
      </c>
      <c r="G62">
        <v>3</v>
      </c>
      <c r="H62">
        <v>3</v>
      </c>
    </row>
    <row r="63" spans="1:8" ht="13.5" hidden="1">
      <c r="A63">
        <v>4</v>
      </c>
      <c r="G63">
        <v>4</v>
      </c>
      <c r="H63">
        <v>4</v>
      </c>
    </row>
    <row r="64" spans="1:8" ht="13.5" hidden="1">
      <c r="A64">
        <v>5</v>
      </c>
      <c r="G64">
        <v>5</v>
      </c>
      <c r="H64">
        <v>5</v>
      </c>
    </row>
    <row r="65" spans="1:8" ht="13.5" hidden="1">
      <c r="A65">
        <v>6</v>
      </c>
      <c r="G65">
        <v>6</v>
      </c>
      <c r="H65">
        <v>6</v>
      </c>
    </row>
    <row r="66" spans="1:8" ht="13.5" hidden="1">
      <c r="A66">
        <v>7</v>
      </c>
      <c r="G66">
        <v>7</v>
      </c>
      <c r="H66">
        <v>7</v>
      </c>
    </row>
    <row r="67" spans="1:8" ht="13.5" hidden="1">
      <c r="A67">
        <v>8</v>
      </c>
      <c r="G67">
        <v>8</v>
      </c>
      <c r="H67">
        <v>8</v>
      </c>
    </row>
    <row r="68" spans="1:8" ht="13.5" hidden="1">
      <c r="A68">
        <v>9</v>
      </c>
      <c r="G68">
        <v>9</v>
      </c>
      <c r="H68">
        <v>9</v>
      </c>
    </row>
    <row r="69" spans="1:8" ht="13.5" hidden="1">
      <c r="A69">
        <v>10</v>
      </c>
      <c r="G69">
        <v>10</v>
      </c>
      <c r="H69">
        <v>10</v>
      </c>
    </row>
    <row r="70" spans="1:8" ht="13.5" hidden="1">
      <c r="A70">
        <v>11</v>
      </c>
      <c r="G70">
        <v>11</v>
      </c>
      <c r="H70">
        <v>11</v>
      </c>
    </row>
    <row r="71" spans="1:8" ht="13.5" hidden="1">
      <c r="A71">
        <v>12</v>
      </c>
      <c r="G71">
        <v>12</v>
      </c>
      <c r="H71">
        <v>12</v>
      </c>
    </row>
    <row r="72" ht="13.5" hidden="1">
      <c r="H72">
        <v>13</v>
      </c>
    </row>
    <row r="73" ht="13.5" hidden="1">
      <c r="H73">
        <v>14</v>
      </c>
    </row>
    <row r="74" ht="13.5" hidden="1">
      <c r="H74">
        <v>15</v>
      </c>
    </row>
    <row r="75" ht="13.5" hidden="1">
      <c r="H75">
        <v>16</v>
      </c>
    </row>
    <row r="76" ht="13.5" hidden="1">
      <c r="H76">
        <v>17</v>
      </c>
    </row>
    <row r="77" ht="13.5" hidden="1">
      <c r="H77">
        <v>18</v>
      </c>
    </row>
    <row r="78" ht="13.5" hidden="1">
      <c r="H78">
        <v>19</v>
      </c>
    </row>
    <row r="79" ht="13.5" hidden="1">
      <c r="H79">
        <v>20</v>
      </c>
    </row>
    <row r="80" ht="13.5" hidden="1">
      <c r="H80">
        <v>21</v>
      </c>
    </row>
    <row r="81" ht="13.5" hidden="1">
      <c r="H81">
        <v>22</v>
      </c>
    </row>
    <row r="82" ht="13.5" hidden="1">
      <c r="H82">
        <v>23</v>
      </c>
    </row>
    <row r="83" ht="13.5" hidden="1">
      <c r="H83">
        <v>24</v>
      </c>
    </row>
    <row r="84" ht="13.5" hidden="1">
      <c r="H84">
        <v>25</v>
      </c>
    </row>
    <row r="85" ht="13.5" hidden="1">
      <c r="H85">
        <v>26</v>
      </c>
    </row>
    <row r="86" ht="13.5" hidden="1">
      <c r="H86">
        <v>27</v>
      </c>
    </row>
    <row r="87" ht="13.5" hidden="1">
      <c r="H87">
        <v>28</v>
      </c>
    </row>
    <row r="88" ht="13.5" hidden="1">
      <c r="H88">
        <v>29</v>
      </c>
    </row>
    <row r="89" ht="13.5" hidden="1">
      <c r="H89">
        <v>30</v>
      </c>
    </row>
    <row r="90" ht="13.5" hidden="1">
      <c r="H90">
        <v>31</v>
      </c>
    </row>
    <row r="91" ht="13.5" hidden="1"/>
  </sheetData>
  <sheetProtection password="CC6F" sheet="1"/>
  <mergeCells count="64">
    <mergeCell ref="A1:C1"/>
    <mergeCell ref="F16:R17"/>
    <mergeCell ref="A46:F46"/>
    <mergeCell ref="A47:F47"/>
    <mergeCell ref="G42:J42"/>
    <mergeCell ref="L42:O42"/>
    <mergeCell ref="A9:G9"/>
    <mergeCell ref="H9:I9"/>
    <mergeCell ref="A10:G10"/>
    <mergeCell ref="H10:I10"/>
    <mergeCell ref="K10:P10"/>
    <mergeCell ref="K11:R11"/>
    <mergeCell ref="A28:E28"/>
    <mergeCell ref="F28:K28"/>
    <mergeCell ref="G32:I32"/>
    <mergeCell ref="A32:F32"/>
    <mergeCell ref="M28:R28"/>
    <mergeCell ref="F25:R25"/>
    <mergeCell ref="F26:R26"/>
    <mergeCell ref="N21:R22"/>
    <mergeCell ref="H8:I8"/>
    <mergeCell ref="L21:M22"/>
    <mergeCell ref="A2:R2"/>
    <mergeCell ref="K8:R8"/>
    <mergeCell ref="K9:R9"/>
    <mergeCell ref="O33:P33"/>
    <mergeCell ref="A20:R20"/>
    <mergeCell ref="A24:R24"/>
    <mergeCell ref="A25:E25"/>
    <mergeCell ref="A26:E26"/>
    <mergeCell ref="A35:R38"/>
    <mergeCell ref="A40:R40"/>
    <mergeCell ref="A6:H6"/>
    <mergeCell ref="L7:M7"/>
    <mergeCell ref="A8:G8"/>
    <mergeCell ref="F21:K22"/>
    <mergeCell ref="A12:R12"/>
    <mergeCell ref="A18:E18"/>
    <mergeCell ref="F18:I18"/>
    <mergeCell ref="A14:R14"/>
    <mergeCell ref="A33:F33"/>
    <mergeCell ref="G33:I33"/>
    <mergeCell ref="A48:R49"/>
    <mergeCell ref="A15:E15"/>
    <mergeCell ref="A16:E17"/>
    <mergeCell ref="F15:R15"/>
    <mergeCell ref="A45:F45"/>
    <mergeCell ref="A43:F43"/>
    <mergeCell ref="A44:F44"/>
    <mergeCell ref="A34:G34"/>
    <mergeCell ref="A21:E22"/>
    <mergeCell ref="F29:R29"/>
    <mergeCell ref="A31:R31"/>
    <mergeCell ref="O32:P32"/>
    <mergeCell ref="A29:E29"/>
    <mergeCell ref="A27:E27"/>
    <mergeCell ref="F27:R27"/>
    <mergeCell ref="P42:R42"/>
    <mergeCell ref="G46:R46"/>
    <mergeCell ref="G43:R43"/>
    <mergeCell ref="G45:R45"/>
    <mergeCell ref="G44:R44"/>
    <mergeCell ref="A41:F41"/>
    <mergeCell ref="A42:F42"/>
  </mergeCells>
  <dataValidations count="3">
    <dataValidation type="list" allowBlank="1" showInputMessage="1" showErrorMessage="1" sqref="Q4 F11">
      <formula1>$H$60:$H$90</formula1>
    </dataValidation>
    <dataValidation type="list" allowBlank="1" showInputMessage="1" showErrorMessage="1" sqref="O4 D11">
      <formula1>$G$60:$G$71</formula1>
    </dataValidation>
    <dataValidation type="list" allowBlank="1" showInputMessage="1" showErrorMessage="1" sqref="M4 B11">
      <formula1>$A$60:$A$71</formula1>
    </dataValidation>
  </dataValidations>
  <printOptions/>
  <pageMargins left="0.43" right="0.21" top="0.41" bottom="0.56" header="0.18" footer="0.4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N29"/>
  <sheetViews>
    <sheetView workbookViewId="0" topLeftCell="A1">
      <selection activeCell="L4" sqref="L4"/>
    </sheetView>
  </sheetViews>
  <sheetFormatPr defaultColWidth="9.00390625" defaultRowHeight="13.5"/>
  <cols>
    <col min="1" max="1" width="3.375" style="88" customWidth="1"/>
    <col min="2" max="2" width="10.375" style="75" customWidth="1"/>
    <col min="3" max="3" width="13.875" style="91" customWidth="1"/>
    <col min="4" max="4" width="5.625" style="75" bestFit="1" customWidth="1"/>
    <col min="5" max="5" width="9.00390625" style="75" customWidth="1"/>
    <col min="6" max="7" width="11.125" style="75" customWidth="1"/>
    <col min="8" max="8" width="37.875" style="75" customWidth="1"/>
    <col min="9" max="9" width="13.375" style="75" customWidth="1"/>
    <col min="10" max="10" width="30.00390625" style="75" bestFit="1" customWidth="1"/>
    <col min="11" max="11" width="17.375" style="75" bestFit="1" customWidth="1"/>
    <col min="12" max="12" width="26.75390625" style="75" customWidth="1"/>
    <col min="13" max="16384" width="9.00390625" style="75" customWidth="1"/>
  </cols>
  <sheetData>
    <row r="1" spans="1:2" ht="14.25" thickBot="1">
      <c r="A1" s="654" t="s">
        <v>112</v>
      </c>
      <c r="B1" s="655"/>
    </row>
    <row r="2" spans="1:13" ht="20.25" customHeight="1" thickBot="1">
      <c r="A2" s="652" t="s">
        <v>35</v>
      </c>
      <c r="B2" s="653"/>
      <c r="C2" s="656">
        <f>'初期設定'!D9</f>
        <v>0</v>
      </c>
      <c r="D2" s="657"/>
      <c r="E2" s="657"/>
      <c r="F2" s="657"/>
      <c r="G2" s="657"/>
      <c r="H2" s="658"/>
      <c r="I2" s="74" t="s">
        <v>36</v>
      </c>
      <c r="J2" s="659">
        <f>'初期設定'!D4</f>
        <v>0</v>
      </c>
      <c r="K2" s="660"/>
      <c r="L2" s="660"/>
      <c r="M2" s="661"/>
    </row>
    <row r="3" spans="1:14" ht="27.75" customHeight="1" thickBot="1">
      <c r="A3" s="76" t="s">
        <v>97</v>
      </c>
      <c r="B3" s="77" t="s">
        <v>98</v>
      </c>
      <c r="C3" s="78" t="s">
        <v>99</v>
      </c>
      <c r="D3" s="79" t="s">
        <v>100</v>
      </c>
      <c r="E3" s="80" t="s">
        <v>101</v>
      </c>
      <c r="F3" s="155" t="s">
        <v>151</v>
      </c>
      <c r="G3" s="155" t="s">
        <v>204</v>
      </c>
      <c r="H3" s="156" t="s">
        <v>205</v>
      </c>
      <c r="I3" s="77" t="s">
        <v>102</v>
      </c>
      <c r="J3" s="81" t="s">
        <v>103</v>
      </c>
      <c r="K3" s="77" t="s">
        <v>104</v>
      </c>
      <c r="L3" s="77" t="s">
        <v>105</v>
      </c>
      <c r="M3" s="82" t="s">
        <v>106</v>
      </c>
      <c r="N3" s="83"/>
    </row>
    <row r="4" spans="1:14" ht="25.5" customHeight="1">
      <c r="A4" s="84">
        <v>1</v>
      </c>
      <c r="B4" s="357"/>
      <c r="C4" s="358"/>
      <c r="D4" s="359"/>
      <c r="E4" s="229"/>
      <c r="F4" s="357"/>
      <c r="G4" s="357"/>
      <c r="H4" s="357"/>
      <c r="I4" s="357"/>
      <c r="J4" s="230"/>
      <c r="K4" s="358" t="s">
        <v>107</v>
      </c>
      <c r="L4" s="357"/>
      <c r="M4" s="231"/>
      <c r="N4" s="85"/>
    </row>
    <row r="5" spans="1:14" ht="25.5" customHeight="1">
      <c r="A5" s="86">
        <v>2</v>
      </c>
      <c r="B5" s="226"/>
      <c r="C5" s="232"/>
      <c r="D5" s="228"/>
      <c r="E5" s="233"/>
      <c r="F5" s="234"/>
      <c r="G5" s="234"/>
      <c r="H5" s="234"/>
      <c r="I5" s="234"/>
      <c r="J5" s="185"/>
      <c r="K5" s="227" t="s">
        <v>107</v>
      </c>
      <c r="L5" s="226"/>
      <c r="M5" s="235"/>
      <c r="N5" s="85"/>
    </row>
    <row r="6" spans="1:14" ht="25.5" customHeight="1">
      <c r="A6" s="86">
        <v>3</v>
      </c>
      <c r="B6" s="226"/>
      <c r="C6" s="232"/>
      <c r="D6" s="228"/>
      <c r="E6" s="233"/>
      <c r="F6" s="234"/>
      <c r="G6" s="234"/>
      <c r="H6" s="234"/>
      <c r="I6" s="234"/>
      <c r="J6" s="234"/>
      <c r="K6" s="227" t="s">
        <v>107</v>
      </c>
      <c r="L6" s="226"/>
      <c r="M6" s="235"/>
      <c r="N6" s="85"/>
    </row>
    <row r="7" spans="1:14" ht="25.5" customHeight="1">
      <c r="A7" s="86">
        <v>4</v>
      </c>
      <c r="B7" s="226"/>
      <c r="C7" s="232"/>
      <c r="D7" s="228"/>
      <c r="E7" s="236"/>
      <c r="F7" s="237"/>
      <c r="G7" s="237"/>
      <c r="H7" s="237"/>
      <c r="I7" s="237"/>
      <c r="J7" s="234"/>
      <c r="K7" s="227" t="s">
        <v>107</v>
      </c>
      <c r="L7" s="226"/>
      <c r="M7" s="235"/>
      <c r="N7" s="85"/>
    </row>
    <row r="8" spans="1:14" ht="25.5" customHeight="1">
      <c r="A8" s="86">
        <v>5</v>
      </c>
      <c r="B8" s="226"/>
      <c r="C8" s="232"/>
      <c r="D8" s="228"/>
      <c r="E8" s="236"/>
      <c r="F8" s="237"/>
      <c r="G8" s="237"/>
      <c r="H8" s="237"/>
      <c r="I8" s="234"/>
      <c r="J8" s="234"/>
      <c r="K8" s="227" t="s">
        <v>107</v>
      </c>
      <c r="L8" s="226"/>
      <c r="M8" s="235"/>
      <c r="N8" s="85"/>
    </row>
    <row r="9" spans="1:14" ht="25.5" customHeight="1">
      <c r="A9" s="86">
        <v>6</v>
      </c>
      <c r="B9" s="226"/>
      <c r="C9" s="232"/>
      <c r="D9" s="228"/>
      <c r="E9" s="233"/>
      <c r="F9" s="234"/>
      <c r="G9" s="234"/>
      <c r="H9" s="234"/>
      <c r="I9" s="234"/>
      <c r="J9" s="234"/>
      <c r="K9" s="227" t="s">
        <v>107</v>
      </c>
      <c r="L9" s="234"/>
      <c r="M9" s="235"/>
      <c r="N9" s="85"/>
    </row>
    <row r="10" spans="1:14" ht="25.5" customHeight="1">
      <c r="A10" s="86">
        <v>7</v>
      </c>
      <c r="B10" s="226"/>
      <c r="C10" s="232"/>
      <c r="D10" s="228"/>
      <c r="E10" s="233"/>
      <c r="F10" s="234"/>
      <c r="G10" s="234"/>
      <c r="H10" s="234"/>
      <c r="I10" s="234"/>
      <c r="J10" s="234"/>
      <c r="K10" s="227" t="s">
        <v>107</v>
      </c>
      <c r="L10" s="234"/>
      <c r="M10" s="235"/>
      <c r="N10" s="85"/>
    </row>
    <row r="11" spans="1:14" ht="25.5" customHeight="1">
      <c r="A11" s="86">
        <v>8</v>
      </c>
      <c r="B11" s="226"/>
      <c r="C11" s="232"/>
      <c r="D11" s="228"/>
      <c r="E11" s="233"/>
      <c r="F11" s="234"/>
      <c r="G11" s="234"/>
      <c r="H11" s="234"/>
      <c r="I11" s="234"/>
      <c r="J11" s="234"/>
      <c r="K11" s="227" t="s">
        <v>107</v>
      </c>
      <c r="L11" s="234"/>
      <c r="M11" s="235"/>
      <c r="N11" s="85"/>
    </row>
    <row r="12" spans="1:14" ht="25.5" customHeight="1">
      <c r="A12" s="86">
        <v>9</v>
      </c>
      <c r="B12" s="226"/>
      <c r="C12" s="232"/>
      <c r="D12" s="228"/>
      <c r="E12" s="238"/>
      <c r="F12" s="239"/>
      <c r="G12" s="239"/>
      <c r="H12" s="239"/>
      <c r="I12" s="239"/>
      <c r="J12" s="239"/>
      <c r="K12" s="227" t="s">
        <v>107</v>
      </c>
      <c r="L12" s="239"/>
      <c r="M12" s="235"/>
      <c r="N12" s="85"/>
    </row>
    <row r="13" spans="1:14" ht="25.5" customHeight="1">
      <c r="A13" s="86">
        <v>10</v>
      </c>
      <c r="B13" s="226"/>
      <c r="C13" s="232"/>
      <c r="D13" s="228"/>
      <c r="E13" s="238"/>
      <c r="F13" s="239"/>
      <c r="G13" s="239"/>
      <c r="H13" s="239"/>
      <c r="I13" s="239"/>
      <c r="J13" s="239"/>
      <c r="K13" s="227" t="s">
        <v>107</v>
      </c>
      <c r="L13" s="239"/>
      <c r="M13" s="235"/>
      <c r="N13" s="85"/>
    </row>
    <row r="14" spans="1:14" ht="25.5" customHeight="1">
      <c r="A14" s="86">
        <v>11</v>
      </c>
      <c r="B14" s="226"/>
      <c r="C14" s="232"/>
      <c r="D14" s="228"/>
      <c r="E14" s="238"/>
      <c r="F14" s="239"/>
      <c r="G14" s="239"/>
      <c r="H14" s="239"/>
      <c r="I14" s="239"/>
      <c r="J14" s="239"/>
      <c r="K14" s="227" t="s">
        <v>107</v>
      </c>
      <c r="L14" s="239"/>
      <c r="M14" s="235"/>
      <c r="N14" s="85"/>
    </row>
    <row r="15" spans="1:14" ht="25.5" customHeight="1">
      <c r="A15" s="86">
        <v>12</v>
      </c>
      <c r="B15" s="226"/>
      <c r="C15" s="232"/>
      <c r="D15" s="228"/>
      <c r="E15" s="238"/>
      <c r="F15" s="239"/>
      <c r="G15" s="239"/>
      <c r="H15" s="239"/>
      <c r="I15" s="239"/>
      <c r="J15" s="239"/>
      <c r="K15" s="227" t="s">
        <v>107</v>
      </c>
      <c r="L15" s="239"/>
      <c r="M15" s="235"/>
      <c r="N15" s="85"/>
    </row>
    <row r="16" spans="1:14" ht="25.5" customHeight="1">
      <c r="A16" s="86">
        <v>13</v>
      </c>
      <c r="B16" s="234"/>
      <c r="C16" s="232"/>
      <c r="D16" s="240"/>
      <c r="E16" s="229"/>
      <c r="F16" s="226"/>
      <c r="G16" s="226"/>
      <c r="H16" s="226"/>
      <c r="I16" s="226"/>
      <c r="J16" s="226"/>
      <c r="K16" s="227" t="s">
        <v>107</v>
      </c>
      <c r="L16" s="226"/>
      <c r="M16" s="235"/>
      <c r="N16" s="85"/>
    </row>
    <row r="17" spans="1:14" ht="25.5" customHeight="1">
      <c r="A17" s="86">
        <v>14</v>
      </c>
      <c r="B17" s="234"/>
      <c r="C17" s="232"/>
      <c r="D17" s="240"/>
      <c r="E17" s="233"/>
      <c r="F17" s="234"/>
      <c r="G17" s="234"/>
      <c r="H17" s="234"/>
      <c r="I17" s="234"/>
      <c r="J17" s="234"/>
      <c r="K17" s="227" t="s">
        <v>107</v>
      </c>
      <c r="L17" s="234"/>
      <c r="M17" s="235"/>
      <c r="N17" s="85"/>
    </row>
    <row r="18" spans="1:14" ht="25.5" customHeight="1">
      <c r="A18" s="86">
        <v>15</v>
      </c>
      <c r="B18" s="234"/>
      <c r="C18" s="232"/>
      <c r="D18" s="240"/>
      <c r="E18" s="233"/>
      <c r="F18" s="234"/>
      <c r="G18" s="234"/>
      <c r="H18" s="234"/>
      <c r="I18" s="234"/>
      <c r="J18" s="234"/>
      <c r="K18" s="227" t="s">
        <v>107</v>
      </c>
      <c r="L18" s="234"/>
      <c r="M18" s="235"/>
      <c r="N18" s="85"/>
    </row>
    <row r="19" spans="1:14" ht="25.5" customHeight="1">
      <c r="A19" s="86">
        <v>16</v>
      </c>
      <c r="B19" s="234"/>
      <c r="C19" s="232"/>
      <c r="D19" s="240"/>
      <c r="E19" s="233"/>
      <c r="F19" s="234"/>
      <c r="G19" s="234"/>
      <c r="H19" s="234"/>
      <c r="I19" s="234"/>
      <c r="J19" s="234"/>
      <c r="K19" s="227" t="s">
        <v>107</v>
      </c>
      <c r="L19" s="234"/>
      <c r="M19" s="235"/>
      <c r="N19" s="85"/>
    </row>
    <row r="20" spans="1:14" ht="25.5" customHeight="1">
      <c r="A20" s="86">
        <v>17</v>
      </c>
      <c r="B20" s="234"/>
      <c r="C20" s="232"/>
      <c r="D20" s="240"/>
      <c r="E20" s="233"/>
      <c r="F20" s="234"/>
      <c r="G20" s="234"/>
      <c r="H20" s="234"/>
      <c r="I20" s="234"/>
      <c r="J20" s="234"/>
      <c r="K20" s="227" t="s">
        <v>107</v>
      </c>
      <c r="L20" s="234"/>
      <c r="M20" s="235"/>
      <c r="N20" s="85"/>
    </row>
    <row r="21" spans="1:14" ht="25.5" customHeight="1">
      <c r="A21" s="86">
        <v>18</v>
      </c>
      <c r="B21" s="234"/>
      <c r="C21" s="232"/>
      <c r="D21" s="240"/>
      <c r="E21" s="233"/>
      <c r="F21" s="234"/>
      <c r="G21" s="234"/>
      <c r="H21" s="234"/>
      <c r="I21" s="234"/>
      <c r="J21" s="234"/>
      <c r="K21" s="227" t="s">
        <v>107</v>
      </c>
      <c r="L21" s="234"/>
      <c r="M21" s="235"/>
      <c r="N21" s="85"/>
    </row>
    <row r="22" spans="1:14" ht="25.5" customHeight="1">
      <c r="A22" s="86">
        <v>19</v>
      </c>
      <c r="B22" s="234"/>
      <c r="C22" s="232"/>
      <c r="D22" s="240"/>
      <c r="E22" s="233"/>
      <c r="F22" s="234"/>
      <c r="G22" s="234"/>
      <c r="H22" s="234"/>
      <c r="I22" s="234"/>
      <c r="J22" s="234"/>
      <c r="K22" s="227" t="s">
        <v>107</v>
      </c>
      <c r="L22" s="234"/>
      <c r="M22" s="235"/>
      <c r="N22" s="85"/>
    </row>
    <row r="23" spans="1:14" ht="25.5" customHeight="1">
      <c r="A23" s="86">
        <v>20</v>
      </c>
      <c r="B23" s="234"/>
      <c r="C23" s="232"/>
      <c r="D23" s="240"/>
      <c r="E23" s="233"/>
      <c r="F23" s="234"/>
      <c r="G23" s="234"/>
      <c r="H23" s="234"/>
      <c r="I23" s="234"/>
      <c r="J23" s="234"/>
      <c r="K23" s="227" t="s">
        <v>107</v>
      </c>
      <c r="L23" s="234"/>
      <c r="M23" s="235"/>
      <c r="N23" s="85"/>
    </row>
    <row r="24" spans="1:14" ht="25.5" customHeight="1">
      <c r="A24" s="86">
        <v>21</v>
      </c>
      <c r="B24" s="234"/>
      <c r="C24" s="232"/>
      <c r="D24" s="240"/>
      <c r="E24" s="233"/>
      <c r="F24" s="234"/>
      <c r="G24" s="234"/>
      <c r="H24" s="234"/>
      <c r="I24" s="234"/>
      <c r="J24" s="234"/>
      <c r="K24" s="227" t="s">
        <v>107</v>
      </c>
      <c r="L24" s="234"/>
      <c r="M24" s="235"/>
      <c r="N24" s="85"/>
    </row>
    <row r="25" spans="1:14" ht="25.5" customHeight="1">
      <c r="A25" s="86">
        <v>22</v>
      </c>
      <c r="B25" s="234"/>
      <c r="C25" s="232"/>
      <c r="D25" s="240"/>
      <c r="E25" s="233"/>
      <c r="F25" s="234"/>
      <c r="G25" s="234"/>
      <c r="H25" s="234"/>
      <c r="I25" s="234"/>
      <c r="J25" s="234"/>
      <c r="K25" s="227" t="s">
        <v>107</v>
      </c>
      <c r="L25" s="234"/>
      <c r="M25" s="235"/>
      <c r="N25" s="85"/>
    </row>
    <row r="26" spans="1:14" ht="25.5" customHeight="1">
      <c r="A26" s="86">
        <v>23</v>
      </c>
      <c r="B26" s="234"/>
      <c r="C26" s="232"/>
      <c r="D26" s="240"/>
      <c r="E26" s="233"/>
      <c r="F26" s="234"/>
      <c r="G26" s="234"/>
      <c r="H26" s="234"/>
      <c r="I26" s="234"/>
      <c r="J26" s="234"/>
      <c r="K26" s="227" t="s">
        <v>107</v>
      </c>
      <c r="L26" s="234"/>
      <c r="M26" s="235"/>
      <c r="N26" s="85"/>
    </row>
    <row r="27" spans="1:14" ht="25.5" customHeight="1">
      <c r="A27" s="86">
        <v>24</v>
      </c>
      <c r="B27" s="234"/>
      <c r="C27" s="232"/>
      <c r="D27" s="240"/>
      <c r="E27" s="233"/>
      <c r="F27" s="234"/>
      <c r="G27" s="234"/>
      <c r="H27" s="234"/>
      <c r="I27" s="234"/>
      <c r="J27" s="234"/>
      <c r="K27" s="227" t="s">
        <v>107</v>
      </c>
      <c r="L27" s="234"/>
      <c r="M27" s="235"/>
      <c r="N27" s="85"/>
    </row>
    <row r="28" spans="1:14" ht="25.5" customHeight="1" thickBot="1">
      <c r="A28" s="87">
        <v>25</v>
      </c>
      <c r="B28" s="241"/>
      <c r="C28" s="242"/>
      <c r="D28" s="243"/>
      <c r="E28" s="244"/>
      <c r="F28" s="241"/>
      <c r="G28" s="241"/>
      <c r="H28" s="241"/>
      <c r="I28" s="241"/>
      <c r="J28" s="241"/>
      <c r="K28" s="242" t="s">
        <v>107</v>
      </c>
      <c r="L28" s="241"/>
      <c r="M28" s="245"/>
      <c r="N28" s="85"/>
    </row>
    <row r="29" spans="2:14" ht="13.5">
      <c r="B29" s="89"/>
      <c r="C29" s="90" t="s">
        <v>108</v>
      </c>
      <c r="D29" s="89"/>
      <c r="E29" s="89"/>
      <c r="F29" s="89"/>
      <c r="G29" s="89"/>
      <c r="H29" s="89"/>
      <c r="I29" s="89"/>
      <c r="J29" s="89"/>
      <c r="K29" s="89"/>
      <c r="L29" s="89"/>
      <c r="M29" s="89"/>
      <c r="N29" s="89"/>
    </row>
    <row r="37" ht="21"/>
    <row r="38" ht="21"/>
    <row r="39" ht="21"/>
    <row r="42" ht="21"/>
    <row r="43" ht="21"/>
    <row r="44" ht="21"/>
    <row r="62" ht="21"/>
    <row r="63" ht="21"/>
    <row r="64" ht="21"/>
    <row r="67" ht="21"/>
    <row r="68" ht="21"/>
    <row r="69" ht="21"/>
  </sheetData>
  <sheetProtection password="CC6F" sheet="1" objects="1" scenarios="1"/>
  <mergeCells count="4">
    <mergeCell ref="A2:B2"/>
    <mergeCell ref="A1:B1"/>
    <mergeCell ref="C2:H2"/>
    <mergeCell ref="J2:M2"/>
  </mergeCells>
  <dataValidations count="1">
    <dataValidation allowBlank="1" showInputMessage="1" showErrorMessage="1" imeMode="halfAlpha" sqref="I4:J28 E4:E28"/>
  </dataValidations>
  <printOptions/>
  <pageMargins left="0.38" right="0.32" top="0.86" bottom="0.41" header="0.47" footer="0.19"/>
  <pageSetup horizontalDpi="300" verticalDpi="300" orientation="landscape" paperSize="9" scale="70" r:id="rId1"/>
  <headerFooter alignWithMargins="0">
    <oddHeader>&amp;C&amp;14受講者名簿</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2:Y33"/>
  <sheetViews>
    <sheetView showZeros="0" zoomScale="75" zoomScaleNormal="75" zoomScalePageLayoutView="90" workbookViewId="0" topLeftCell="A1">
      <selection activeCell="P9" sqref="P8:P9"/>
    </sheetView>
  </sheetViews>
  <sheetFormatPr defaultColWidth="8.75390625" defaultRowHeight="13.5"/>
  <cols>
    <col min="1" max="1" width="7.375" style="0" customWidth="1"/>
    <col min="2" max="2" width="15.125" style="0" customWidth="1"/>
    <col min="3" max="3" width="7.125" style="0" customWidth="1"/>
    <col min="4" max="4" width="6.875" style="0" customWidth="1"/>
    <col min="5" max="5" width="7.25390625" style="0" customWidth="1"/>
    <col min="6" max="6" width="6.50390625" style="0" customWidth="1"/>
    <col min="7" max="7" width="7.00390625" style="0" customWidth="1"/>
    <col min="8" max="8" width="6.50390625" style="0" customWidth="1"/>
    <col min="9" max="9" width="6.25390625" style="0" customWidth="1"/>
    <col min="10" max="10" width="6.50390625" style="0" customWidth="1"/>
    <col min="11" max="11" width="6.625" style="0" customWidth="1"/>
    <col min="12" max="12" width="6.125" style="0" customWidth="1"/>
    <col min="13" max="13" width="6.75390625" style="0" customWidth="1"/>
    <col min="14" max="15" width="6.125" style="0" customWidth="1"/>
    <col min="16" max="16" width="6.75390625" style="0" customWidth="1"/>
    <col min="17" max="17" width="6.25390625" style="0" customWidth="1"/>
    <col min="18" max="19" width="6.50390625" style="0" customWidth="1"/>
    <col min="20" max="20" width="6.25390625" style="0" customWidth="1"/>
    <col min="21" max="21" width="5.75390625" style="0" customWidth="1"/>
    <col min="22" max="23" width="6.625" style="0" customWidth="1"/>
    <col min="24" max="24" width="7.125" style="0" customWidth="1"/>
    <col min="25" max="25" width="12.625" style="0" customWidth="1"/>
  </cols>
  <sheetData>
    <row r="2" spans="2:25" ht="14.25" thickBot="1">
      <c r="B2" t="s">
        <v>358</v>
      </c>
      <c r="Y2" s="46" t="s">
        <v>81</v>
      </c>
    </row>
    <row r="3" spans="2:25" s="13" customFormat="1" ht="19.5" customHeight="1" thickBot="1">
      <c r="B3" s="22" t="s">
        <v>35</v>
      </c>
      <c r="C3" s="669">
        <f>'初期設定'!D9</f>
        <v>0</v>
      </c>
      <c r="D3" s="670"/>
      <c r="E3" s="670"/>
      <c r="F3" s="670"/>
      <c r="G3" s="670"/>
      <c r="H3" s="670"/>
      <c r="I3" s="670"/>
      <c r="J3" s="670"/>
      <c r="K3" s="670"/>
      <c r="L3" s="670"/>
      <c r="M3" s="670"/>
      <c r="N3" s="670"/>
      <c r="O3" s="670"/>
      <c r="P3" s="670"/>
      <c r="Q3" s="670"/>
      <c r="R3" s="671"/>
      <c r="S3" s="673" t="s">
        <v>36</v>
      </c>
      <c r="T3" s="674"/>
      <c r="U3" s="669">
        <f>'初期設定'!D4</f>
        <v>0</v>
      </c>
      <c r="V3" s="670"/>
      <c r="W3" s="670"/>
      <c r="X3" s="670"/>
      <c r="Y3" s="671"/>
    </row>
    <row r="4" spans="2:25" ht="13.5">
      <c r="B4" s="47"/>
      <c r="C4" s="48"/>
      <c r="D4" s="49">
        <v>1</v>
      </c>
      <c r="E4" s="672">
        <v>2</v>
      </c>
      <c r="F4" s="672"/>
      <c r="G4" s="672"/>
      <c r="H4" s="672">
        <v>3</v>
      </c>
      <c r="I4" s="672"/>
      <c r="J4" s="672"/>
      <c r="K4" s="663">
        <v>4</v>
      </c>
      <c r="L4" s="664"/>
      <c r="M4" s="664"/>
      <c r="N4" s="664"/>
      <c r="O4" s="665"/>
      <c r="P4" s="672">
        <v>5</v>
      </c>
      <c r="Q4" s="672"/>
      <c r="R4" s="672"/>
      <c r="S4" s="672">
        <v>6</v>
      </c>
      <c r="T4" s="672"/>
      <c r="U4" s="672">
        <v>7</v>
      </c>
      <c r="V4" s="672"/>
      <c r="W4" s="672"/>
      <c r="X4" s="50">
        <v>8</v>
      </c>
      <c r="Y4" s="51"/>
    </row>
    <row r="5" spans="2:25" ht="90" customHeight="1">
      <c r="B5" s="52"/>
      <c r="C5" s="53"/>
      <c r="D5" s="54" t="s">
        <v>82</v>
      </c>
      <c r="E5" s="662" t="s">
        <v>83</v>
      </c>
      <c r="F5" s="662"/>
      <c r="G5" s="662"/>
      <c r="H5" s="662" t="s">
        <v>84</v>
      </c>
      <c r="I5" s="662"/>
      <c r="J5" s="662"/>
      <c r="K5" s="666" t="s">
        <v>85</v>
      </c>
      <c r="L5" s="667"/>
      <c r="M5" s="667"/>
      <c r="N5" s="667"/>
      <c r="O5" s="668"/>
      <c r="P5" s="662" t="s">
        <v>86</v>
      </c>
      <c r="Q5" s="662"/>
      <c r="R5" s="662"/>
      <c r="S5" s="662" t="s">
        <v>87</v>
      </c>
      <c r="T5" s="662"/>
      <c r="U5" s="662" t="s">
        <v>88</v>
      </c>
      <c r="V5" s="662"/>
      <c r="W5" s="662"/>
      <c r="X5" s="55" t="s">
        <v>89</v>
      </c>
      <c r="Y5" s="56" t="s">
        <v>90</v>
      </c>
    </row>
    <row r="6" spans="2:25" ht="13.5">
      <c r="B6" s="57"/>
      <c r="C6" s="58"/>
      <c r="D6" s="59" t="s">
        <v>91</v>
      </c>
      <c r="E6" s="398" t="s">
        <v>91</v>
      </c>
      <c r="F6" s="435" t="s">
        <v>50</v>
      </c>
      <c r="G6" s="436" t="s">
        <v>50</v>
      </c>
      <c r="H6" s="398" t="s">
        <v>91</v>
      </c>
      <c r="I6" s="399" t="s">
        <v>50</v>
      </c>
      <c r="J6" s="400" t="s">
        <v>50</v>
      </c>
      <c r="K6" s="60" t="s">
        <v>91</v>
      </c>
      <c r="L6" s="399" t="s">
        <v>50</v>
      </c>
      <c r="M6" s="399" t="s">
        <v>50</v>
      </c>
      <c r="N6" s="401" t="s">
        <v>50</v>
      </c>
      <c r="O6" s="400" t="s">
        <v>50</v>
      </c>
      <c r="P6" s="60" t="s">
        <v>91</v>
      </c>
      <c r="Q6" s="61" t="s">
        <v>50</v>
      </c>
      <c r="R6" s="436" t="s">
        <v>50</v>
      </c>
      <c r="S6" s="398" t="s">
        <v>91</v>
      </c>
      <c r="T6" s="400" t="s">
        <v>50</v>
      </c>
      <c r="U6" s="398" t="s">
        <v>91</v>
      </c>
      <c r="V6" s="399" t="s">
        <v>50</v>
      </c>
      <c r="W6" s="399" t="s">
        <v>50</v>
      </c>
      <c r="X6" s="402" t="s">
        <v>91</v>
      </c>
      <c r="Y6" s="62">
        <f>'初期設定'!D10</f>
        <v>0</v>
      </c>
    </row>
    <row r="7" spans="2:25" ht="13.5">
      <c r="B7" s="63"/>
      <c r="C7" s="64" t="s">
        <v>92</v>
      </c>
      <c r="D7" s="161"/>
      <c r="E7" s="162"/>
      <c r="F7" s="163"/>
      <c r="G7" s="348"/>
      <c r="H7" s="162"/>
      <c r="I7" s="163"/>
      <c r="J7" s="348"/>
      <c r="K7" s="162"/>
      <c r="L7" s="163"/>
      <c r="M7" s="163"/>
      <c r="N7" s="163"/>
      <c r="O7" s="348"/>
      <c r="P7" s="162"/>
      <c r="Q7" s="163"/>
      <c r="R7" s="348"/>
      <c r="S7" s="162"/>
      <c r="T7" s="348"/>
      <c r="U7" s="162"/>
      <c r="V7" s="163"/>
      <c r="W7" s="164"/>
      <c r="X7" s="161"/>
      <c r="Y7" s="160"/>
    </row>
    <row r="8" spans="2:25" ht="14.25" thickBot="1">
      <c r="B8" s="65" t="s">
        <v>93</v>
      </c>
      <c r="C8" s="66" t="s">
        <v>94</v>
      </c>
      <c r="D8" s="67">
        <f>'SL-2'!H5</f>
        <v>0</v>
      </c>
      <c r="E8" s="68">
        <f>'SL-2'!H6</f>
        <v>0</v>
      </c>
      <c r="F8" s="69">
        <f>'SL-2'!H7</f>
        <v>0</v>
      </c>
      <c r="G8" s="349">
        <f>'SL-2'!H8</f>
        <v>0</v>
      </c>
      <c r="H8" s="68">
        <f>'SL-2'!H9</f>
        <v>0</v>
      </c>
      <c r="I8" s="69">
        <f>'SL-2'!H10</f>
        <v>0</v>
      </c>
      <c r="J8" s="349">
        <f>'SL-2'!H11</f>
        <v>0</v>
      </c>
      <c r="K8" s="68">
        <f>'SL-2'!H12</f>
        <v>0</v>
      </c>
      <c r="L8" s="69">
        <f>'SL-2'!H13</f>
        <v>0</v>
      </c>
      <c r="M8" s="69">
        <f>'SL-2'!H14</f>
        <v>0</v>
      </c>
      <c r="N8" s="69">
        <f>'SL-2'!H15</f>
        <v>0</v>
      </c>
      <c r="O8" s="349">
        <f>'SL-2'!H16</f>
        <v>0</v>
      </c>
      <c r="P8" s="68">
        <f>'SL-2'!H17</f>
        <v>0</v>
      </c>
      <c r="Q8" s="69">
        <f>'SL-2'!H18</f>
        <v>0</v>
      </c>
      <c r="R8" s="349">
        <f>'SL-2'!H19</f>
        <v>0</v>
      </c>
      <c r="S8" s="68">
        <f>'SL-2'!H20</f>
        <v>0</v>
      </c>
      <c r="T8" s="349">
        <f>'SL-2'!H21</f>
        <v>0</v>
      </c>
      <c r="U8" s="68">
        <f>'SL-2'!H22</f>
        <v>0</v>
      </c>
      <c r="V8" s="69">
        <f>'SL-2'!H23</f>
        <v>0</v>
      </c>
      <c r="W8" s="70">
        <f>'SL-2'!H24</f>
        <v>0</v>
      </c>
      <c r="X8" s="71">
        <f>'SL-2'!H25</f>
        <v>0</v>
      </c>
      <c r="Y8" s="72"/>
    </row>
    <row r="9" spans="1:25" ht="19.5" customHeight="1">
      <c r="A9" s="73" t="str">
        <f>IF(_xlfn.COUNTIFS(D9:X9,"○")&gt;=21,"リーダー",IF(COUNTIF(D9,"○")+COUNTIF(F9:G9,"○")+COUNTIF(K9,"○")+COUNTIF(P9:R9,"○")=7,"修了","×"))</f>
        <v>×</v>
      </c>
      <c r="B9" s="676">
        <f>'R-9'!C4</f>
        <v>0</v>
      </c>
      <c r="C9" s="677"/>
      <c r="D9" s="246"/>
      <c r="E9" s="444"/>
      <c r="F9" s="445"/>
      <c r="G9" s="446"/>
      <c r="H9" s="444"/>
      <c r="I9" s="447"/>
      <c r="J9" s="448"/>
      <c r="K9" s="449"/>
      <c r="L9" s="447"/>
      <c r="M9" s="447"/>
      <c r="N9" s="447"/>
      <c r="O9" s="448"/>
      <c r="P9" s="449"/>
      <c r="Q9" s="445"/>
      <c r="R9" s="446"/>
      <c r="S9" s="444"/>
      <c r="T9" s="448"/>
      <c r="U9" s="444"/>
      <c r="V9" s="447"/>
      <c r="W9" s="448"/>
      <c r="X9" s="415"/>
      <c r="Y9" s="252"/>
    </row>
    <row r="10" spans="1:25" ht="19.5" customHeight="1">
      <c r="A10" s="73" t="str">
        <f aca="true" t="shared" si="0" ref="A10:A33">IF(_xlfn.COUNTIFS(D10:X10,"○")&gt;=21,"リーダー",IF(COUNTIF(D10,"○")+COUNTIF(F10:G10,"○")+COUNTIF(K10,"○")+COUNTIF(P10:R10,"○")=7,"修了","×"))</f>
        <v>×</v>
      </c>
      <c r="B10" s="675">
        <f>'R-9'!C5</f>
        <v>0</v>
      </c>
      <c r="C10" s="605"/>
      <c r="D10" s="246"/>
      <c r="E10" s="403"/>
      <c r="F10" s="438"/>
      <c r="G10" s="439"/>
      <c r="H10" s="403"/>
      <c r="I10" s="404"/>
      <c r="J10" s="406"/>
      <c r="K10" s="247"/>
      <c r="L10" s="404"/>
      <c r="M10" s="404"/>
      <c r="N10" s="404"/>
      <c r="O10" s="406"/>
      <c r="P10" s="247"/>
      <c r="Q10" s="438"/>
      <c r="R10" s="439"/>
      <c r="S10" s="403"/>
      <c r="T10" s="406"/>
      <c r="U10" s="403"/>
      <c r="V10" s="404"/>
      <c r="W10" s="406"/>
      <c r="X10" s="416"/>
      <c r="Y10" s="252"/>
    </row>
    <row r="11" spans="1:25" ht="19.5" customHeight="1">
      <c r="A11" s="73" t="str">
        <f t="shared" si="0"/>
        <v>×</v>
      </c>
      <c r="B11" s="675">
        <f>'R-9'!C6</f>
        <v>0</v>
      </c>
      <c r="C11" s="605"/>
      <c r="D11" s="246"/>
      <c r="E11" s="403"/>
      <c r="F11" s="438"/>
      <c r="G11" s="439"/>
      <c r="H11" s="403"/>
      <c r="I11" s="404"/>
      <c r="J11" s="406"/>
      <c r="K11" s="437"/>
      <c r="L11" s="404"/>
      <c r="M11" s="404"/>
      <c r="N11" s="405"/>
      <c r="O11" s="406"/>
      <c r="P11" s="247"/>
      <c r="Q11" s="438"/>
      <c r="R11" s="439"/>
      <c r="S11" s="403"/>
      <c r="T11" s="406"/>
      <c r="U11" s="403"/>
      <c r="V11" s="404"/>
      <c r="W11" s="404"/>
      <c r="X11" s="416"/>
      <c r="Y11" s="252"/>
    </row>
    <row r="12" spans="1:25" ht="19.5" customHeight="1">
      <c r="A12" s="73" t="str">
        <f t="shared" si="0"/>
        <v>×</v>
      </c>
      <c r="B12" s="675">
        <f>'R-9'!C7</f>
        <v>0</v>
      </c>
      <c r="C12" s="605"/>
      <c r="D12" s="246"/>
      <c r="E12" s="403"/>
      <c r="F12" s="438"/>
      <c r="G12" s="439"/>
      <c r="H12" s="403"/>
      <c r="I12" s="404"/>
      <c r="J12" s="406"/>
      <c r="K12" s="247"/>
      <c r="L12" s="404"/>
      <c r="M12" s="404"/>
      <c r="N12" s="405"/>
      <c r="O12" s="406"/>
      <c r="P12" s="247"/>
      <c r="Q12" s="438"/>
      <c r="R12" s="439"/>
      <c r="S12" s="403"/>
      <c r="T12" s="406"/>
      <c r="U12" s="403"/>
      <c r="V12" s="404"/>
      <c r="W12" s="404"/>
      <c r="X12" s="416"/>
      <c r="Y12" s="252"/>
    </row>
    <row r="13" spans="1:25" ht="19.5" customHeight="1">
      <c r="A13" s="73" t="str">
        <f t="shared" si="0"/>
        <v>×</v>
      </c>
      <c r="B13" s="675">
        <f>'R-9'!C8</f>
        <v>0</v>
      </c>
      <c r="C13" s="605"/>
      <c r="D13" s="246"/>
      <c r="E13" s="403"/>
      <c r="F13" s="438"/>
      <c r="G13" s="439"/>
      <c r="H13" s="403"/>
      <c r="I13" s="404"/>
      <c r="J13" s="406"/>
      <c r="K13" s="247"/>
      <c r="L13" s="404"/>
      <c r="M13" s="404"/>
      <c r="N13" s="405"/>
      <c r="O13" s="406"/>
      <c r="P13" s="247"/>
      <c r="Q13" s="438"/>
      <c r="R13" s="439"/>
      <c r="S13" s="403"/>
      <c r="T13" s="406"/>
      <c r="U13" s="403"/>
      <c r="V13" s="404"/>
      <c r="W13" s="404"/>
      <c r="X13" s="416"/>
      <c r="Y13" s="252"/>
    </row>
    <row r="14" spans="1:25" ht="19.5" customHeight="1">
      <c r="A14" s="73" t="str">
        <f t="shared" si="0"/>
        <v>×</v>
      </c>
      <c r="B14" s="675">
        <f>'R-9'!C9</f>
        <v>0</v>
      </c>
      <c r="C14" s="605"/>
      <c r="D14" s="246"/>
      <c r="E14" s="403"/>
      <c r="F14" s="438"/>
      <c r="G14" s="439"/>
      <c r="H14" s="403"/>
      <c r="I14" s="404"/>
      <c r="J14" s="406"/>
      <c r="K14" s="247"/>
      <c r="L14" s="404"/>
      <c r="M14" s="404"/>
      <c r="N14" s="405"/>
      <c r="O14" s="406"/>
      <c r="P14" s="247"/>
      <c r="Q14" s="438"/>
      <c r="R14" s="439"/>
      <c r="S14" s="403"/>
      <c r="T14" s="406"/>
      <c r="U14" s="403"/>
      <c r="V14" s="404"/>
      <c r="W14" s="404"/>
      <c r="X14" s="416"/>
      <c r="Y14" s="252"/>
    </row>
    <row r="15" spans="1:25" ht="19.5" customHeight="1">
      <c r="A15" s="73" t="str">
        <f t="shared" si="0"/>
        <v>×</v>
      </c>
      <c r="B15" s="675">
        <f>'R-9'!C10</f>
        <v>0</v>
      </c>
      <c r="C15" s="605"/>
      <c r="D15" s="246"/>
      <c r="E15" s="403"/>
      <c r="F15" s="438"/>
      <c r="G15" s="439"/>
      <c r="H15" s="403"/>
      <c r="I15" s="404"/>
      <c r="J15" s="406"/>
      <c r="K15" s="247"/>
      <c r="L15" s="404"/>
      <c r="M15" s="404"/>
      <c r="N15" s="405"/>
      <c r="O15" s="406"/>
      <c r="P15" s="247"/>
      <c r="Q15" s="438"/>
      <c r="R15" s="439"/>
      <c r="S15" s="403"/>
      <c r="T15" s="406"/>
      <c r="U15" s="403"/>
      <c r="V15" s="404"/>
      <c r="W15" s="404"/>
      <c r="X15" s="416"/>
      <c r="Y15" s="252"/>
    </row>
    <row r="16" spans="1:25" ht="19.5" customHeight="1">
      <c r="A16" s="73" t="str">
        <f t="shared" si="0"/>
        <v>×</v>
      </c>
      <c r="B16" s="675">
        <f>'R-9'!C11</f>
        <v>0</v>
      </c>
      <c r="C16" s="605"/>
      <c r="D16" s="246"/>
      <c r="E16" s="403"/>
      <c r="F16" s="438"/>
      <c r="G16" s="439"/>
      <c r="H16" s="403"/>
      <c r="I16" s="404"/>
      <c r="J16" s="406"/>
      <c r="K16" s="247"/>
      <c r="L16" s="404"/>
      <c r="M16" s="404"/>
      <c r="N16" s="405"/>
      <c r="O16" s="406"/>
      <c r="P16" s="247"/>
      <c r="Q16" s="438"/>
      <c r="R16" s="439"/>
      <c r="S16" s="403"/>
      <c r="T16" s="406"/>
      <c r="U16" s="403"/>
      <c r="V16" s="404"/>
      <c r="W16" s="404"/>
      <c r="X16" s="416"/>
      <c r="Y16" s="252"/>
    </row>
    <row r="17" spans="1:25" ht="19.5" customHeight="1">
      <c r="A17" s="73" t="str">
        <f t="shared" si="0"/>
        <v>×</v>
      </c>
      <c r="B17" s="675">
        <f>'R-9'!C12</f>
        <v>0</v>
      </c>
      <c r="C17" s="605"/>
      <c r="D17" s="246"/>
      <c r="E17" s="403"/>
      <c r="F17" s="438"/>
      <c r="G17" s="439"/>
      <c r="H17" s="403"/>
      <c r="I17" s="404"/>
      <c r="J17" s="406"/>
      <c r="K17" s="247"/>
      <c r="L17" s="404"/>
      <c r="M17" s="404"/>
      <c r="N17" s="405"/>
      <c r="O17" s="406"/>
      <c r="P17" s="247"/>
      <c r="Q17" s="438"/>
      <c r="R17" s="439"/>
      <c r="S17" s="403"/>
      <c r="T17" s="406"/>
      <c r="U17" s="403"/>
      <c r="V17" s="404"/>
      <c r="W17" s="404"/>
      <c r="X17" s="416"/>
      <c r="Y17" s="252"/>
    </row>
    <row r="18" spans="1:25" ht="19.5" customHeight="1">
      <c r="A18" s="73" t="str">
        <f t="shared" si="0"/>
        <v>×</v>
      </c>
      <c r="B18" s="675">
        <f>'R-9'!C13</f>
        <v>0</v>
      </c>
      <c r="C18" s="605"/>
      <c r="D18" s="246"/>
      <c r="E18" s="403"/>
      <c r="F18" s="438"/>
      <c r="G18" s="439"/>
      <c r="H18" s="403"/>
      <c r="I18" s="404"/>
      <c r="J18" s="406"/>
      <c r="K18" s="247"/>
      <c r="L18" s="404"/>
      <c r="M18" s="404"/>
      <c r="N18" s="405"/>
      <c r="O18" s="406"/>
      <c r="P18" s="247"/>
      <c r="Q18" s="438"/>
      <c r="R18" s="439"/>
      <c r="S18" s="403"/>
      <c r="T18" s="406"/>
      <c r="U18" s="403"/>
      <c r="V18" s="404"/>
      <c r="W18" s="404"/>
      <c r="X18" s="416"/>
      <c r="Y18" s="252"/>
    </row>
    <row r="19" spans="1:25" ht="19.5" customHeight="1">
      <c r="A19" s="73" t="str">
        <f t="shared" si="0"/>
        <v>×</v>
      </c>
      <c r="B19" s="675">
        <f>'R-9'!C14</f>
        <v>0</v>
      </c>
      <c r="C19" s="605"/>
      <c r="D19" s="246"/>
      <c r="E19" s="403"/>
      <c r="F19" s="438"/>
      <c r="G19" s="439"/>
      <c r="H19" s="403"/>
      <c r="I19" s="404"/>
      <c r="J19" s="406"/>
      <c r="K19" s="247"/>
      <c r="L19" s="404"/>
      <c r="M19" s="404"/>
      <c r="N19" s="405"/>
      <c r="O19" s="406"/>
      <c r="P19" s="247"/>
      <c r="Q19" s="438"/>
      <c r="R19" s="439"/>
      <c r="S19" s="403"/>
      <c r="T19" s="406"/>
      <c r="U19" s="403"/>
      <c r="V19" s="404"/>
      <c r="W19" s="404"/>
      <c r="X19" s="416"/>
      <c r="Y19" s="252"/>
    </row>
    <row r="20" spans="1:25" ht="19.5" customHeight="1">
      <c r="A20" s="73" t="str">
        <f t="shared" si="0"/>
        <v>×</v>
      </c>
      <c r="B20" s="675">
        <f>'R-9'!C15</f>
        <v>0</v>
      </c>
      <c r="C20" s="605"/>
      <c r="D20" s="246"/>
      <c r="E20" s="403"/>
      <c r="F20" s="438"/>
      <c r="G20" s="439"/>
      <c r="H20" s="403"/>
      <c r="I20" s="404"/>
      <c r="J20" s="406"/>
      <c r="K20" s="247"/>
      <c r="L20" s="404"/>
      <c r="M20" s="404"/>
      <c r="N20" s="405"/>
      <c r="O20" s="406"/>
      <c r="P20" s="247"/>
      <c r="Q20" s="438"/>
      <c r="R20" s="439"/>
      <c r="S20" s="403"/>
      <c r="T20" s="406"/>
      <c r="U20" s="403"/>
      <c r="V20" s="404"/>
      <c r="W20" s="404"/>
      <c r="X20" s="416"/>
      <c r="Y20" s="252"/>
    </row>
    <row r="21" spans="1:25" ht="19.5" customHeight="1">
      <c r="A21" s="73" t="str">
        <f t="shared" si="0"/>
        <v>×</v>
      </c>
      <c r="B21" s="675">
        <f>'R-9'!C16</f>
        <v>0</v>
      </c>
      <c r="C21" s="605"/>
      <c r="D21" s="248"/>
      <c r="E21" s="407"/>
      <c r="F21" s="440"/>
      <c r="G21" s="441"/>
      <c r="H21" s="407"/>
      <c r="I21" s="408"/>
      <c r="J21" s="409"/>
      <c r="K21" s="249"/>
      <c r="L21" s="408"/>
      <c r="M21" s="408"/>
      <c r="N21" s="413"/>
      <c r="O21" s="409"/>
      <c r="P21" s="249"/>
      <c r="Q21" s="440"/>
      <c r="R21" s="441"/>
      <c r="S21" s="407"/>
      <c r="T21" s="409"/>
      <c r="U21" s="407"/>
      <c r="V21" s="408"/>
      <c r="W21" s="408"/>
      <c r="X21" s="417"/>
      <c r="Y21" s="253"/>
    </row>
    <row r="22" spans="1:25" ht="19.5" customHeight="1">
      <c r="A22" s="73" t="str">
        <f t="shared" si="0"/>
        <v>×</v>
      </c>
      <c r="B22" s="675">
        <f>'R-9'!C17</f>
        <v>0</v>
      </c>
      <c r="C22" s="605"/>
      <c r="D22" s="248"/>
      <c r="E22" s="407"/>
      <c r="F22" s="440"/>
      <c r="G22" s="441"/>
      <c r="H22" s="407"/>
      <c r="I22" s="408"/>
      <c r="J22" s="409"/>
      <c r="K22" s="249"/>
      <c r="L22" s="408"/>
      <c r="M22" s="408"/>
      <c r="N22" s="413"/>
      <c r="O22" s="409"/>
      <c r="P22" s="249"/>
      <c r="Q22" s="440"/>
      <c r="R22" s="441"/>
      <c r="S22" s="407"/>
      <c r="T22" s="409"/>
      <c r="U22" s="407"/>
      <c r="V22" s="408"/>
      <c r="W22" s="408"/>
      <c r="X22" s="417"/>
      <c r="Y22" s="253"/>
    </row>
    <row r="23" spans="1:25" ht="19.5" customHeight="1">
      <c r="A23" s="73" t="str">
        <f t="shared" si="0"/>
        <v>×</v>
      </c>
      <c r="B23" s="675">
        <f>'R-9'!C18</f>
        <v>0</v>
      </c>
      <c r="C23" s="605"/>
      <c r="D23" s="248"/>
      <c r="E23" s="407"/>
      <c r="F23" s="440"/>
      <c r="G23" s="441"/>
      <c r="H23" s="407"/>
      <c r="I23" s="408"/>
      <c r="J23" s="409"/>
      <c r="K23" s="249"/>
      <c r="L23" s="408"/>
      <c r="M23" s="408"/>
      <c r="N23" s="413"/>
      <c r="O23" s="409"/>
      <c r="P23" s="249"/>
      <c r="Q23" s="440"/>
      <c r="R23" s="441"/>
      <c r="S23" s="407"/>
      <c r="T23" s="409"/>
      <c r="U23" s="407"/>
      <c r="V23" s="408"/>
      <c r="W23" s="408"/>
      <c r="X23" s="417"/>
      <c r="Y23" s="253"/>
    </row>
    <row r="24" spans="1:25" ht="19.5" customHeight="1">
      <c r="A24" s="73" t="str">
        <f t="shared" si="0"/>
        <v>×</v>
      </c>
      <c r="B24" s="675">
        <f>'R-9'!C19</f>
        <v>0</v>
      </c>
      <c r="C24" s="605"/>
      <c r="D24" s="248"/>
      <c r="E24" s="407"/>
      <c r="F24" s="440"/>
      <c r="G24" s="441"/>
      <c r="H24" s="407"/>
      <c r="I24" s="408"/>
      <c r="J24" s="409"/>
      <c r="K24" s="249"/>
      <c r="L24" s="408"/>
      <c r="M24" s="408"/>
      <c r="N24" s="413"/>
      <c r="O24" s="409"/>
      <c r="P24" s="249"/>
      <c r="Q24" s="440"/>
      <c r="R24" s="441"/>
      <c r="S24" s="407"/>
      <c r="T24" s="409"/>
      <c r="U24" s="407"/>
      <c r="V24" s="408"/>
      <c r="W24" s="408"/>
      <c r="X24" s="417"/>
      <c r="Y24" s="253"/>
    </row>
    <row r="25" spans="1:25" ht="19.5" customHeight="1">
      <c r="A25" s="73" t="str">
        <f t="shared" si="0"/>
        <v>×</v>
      </c>
      <c r="B25" s="675">
        <f>'R-9'!C20</f>
        <v>0</v>
      </c>
      <c r="C25" s="605"/>
      <c r="D25" s="248"/>
      <c r="E25" s="407"/>
      <c r="F25" s="440"/>
      <c r="G25" s="441"/>
      <c r="H25" s="407"/>
      <c r="I25" s="408"/>
      <c r="J25" s="409"/>
      <c r="K25" s="249"/>
      <c r="L25" s="408"/>
      <c r="M25" s="408"/>
      <c r="N25" s="413"/>
      <c r="O25" s="409"/>
      <c r="P25" s="249"/>
      <c r="Q25" s="440"/>
      <c r="R25" s="441"/>
      <c r="S25" s="407"/>
      <c r="T25" s="409"/>
      <c r="U25" s="407"/>
      <c r="V25" s="408"/>
      <c r="W25" s="408"/>
      <c r="X25" s="417"/>
      <c r="Y25" s="253"/>
    </row>
    <row r="26" spans="1:25" ht="19.5" customHeight="1">
      <c r="A26" s="73" t="str">
        <f t="shared" si="0"/>
        <v>×</v>
      </c>
      <c r="B26" s="675">
        <f>'R-9'!C21</f>
        <v>0</v>
      </c>
      <c r="C26" s="605"/>
      <c r="D26" s="248"/>
      <c r="E26" s="407"/>
      <c r="F26" s="440"/>
      <c r="G26" s="441"/>
      <c r="H26" s="407"/>
      <c r="I26" s="408"/>
      <c r="J26" s="409"/>
      <c r="K26" s="249"/>
      <c r="L26" s="408"/>
      <c r="M26" s="408"/>
      <c r="N26" s="413"/>
      <c r="O26" s="409"/>
      <c r="P26" s="249"/>
      <c r="Q26" s="440"/>
      <c r="R26" s="441"/>
      <c r="S26" s="407"/>
      <c r="T26" s="409"/>
      <c r="U26" s="407"/>
      <c r="V26" s="408"/>
      <c r="W26" s="408"/>
      <c r="X26" s="417"/>
      <c r="Y26" s="253"/>
    </row>
    <row r="27" spans="1:25" ht="19.5" customHeight="1">
      <c r="A27" s="73" t="str">
        <f t="shared" si="0"/>
        <v>×</v>
      </c>
      <c r="B27" s="675">
        <f>'R-9'!C22</f>
        <v>0</v>
      </c>
      <c r="C27" s="605"/>
      <c r="D27" s="248"/>
      <c r="E27" s="407"/>
      <c r="F27" s="440"/>
      <c r="G27" s="441"/>
      <c r="H27" s="407"/>
      <c r="I27" s="408"/>
      <c r="J27" s="409"/>
      <c r="K27" s="249"/>
      <c r="L27" s="408"/>
      <c r="M27" s="408"/>
      <c r="N27" s="413"/>
      <c r="O27" s="409"/>
      <c r="P27" s="249"/>
      <c r="Q27" s="440"/>
      <c r="R27" s="441"/>
      <c r="S27" s="407"/>
      <c r="T27" s="409"/>
      <c r="U27" s="407"/>
      <c r="V27" s="408"/>
      <c r="W27" s="408"/>
      <c r="X27" s="417"/>
      <c r="Y27" s="253"/>
    </row>
    <row r="28" spans="1:25" ht="19.5" customHeight="1">
      <c r="A28" s="73" t="str">
        <f t="shared" si="0"/>
        <v>×</v>
      </c>
      <c r="B28" s="675">
        <f>'R-9'!C23</f>
        <v>0</v>
      </c>
      <c r="C28" s="605"/>
      <c r="D28" s="248"/>
      <c r="E28" s="407"/>
      <c r="F28" s="440"/>
      <c r="G28" s="441"/>
      <c r="H28" s="407"/>
      <c r="I28" s="408"/>
      <c r="J28" s="409"/>
      <c r="K28" s="249"/>
      <c r="L28" s="408"/>
      <c r="M28" s="408"/>
      <c r="N28" s="413"/>
      <c r="O28" s="409"/>
      <c r="P28" s="249"/>
      <c r="Q28" s="440"/>
      <c r="R28" s="441"/>
      <c r="S28" s="407"/>
      <c r="T28" s="409"/>
      <c r="U28" s="407"/>
      <c r="V28" s="408"/>
      <c r="W28" s="408"/>
      <c r="X28" s="417"/>
      <c r="Y28" s="253"/>
    </row>
    <row r="29" spans="1:25" ht="19.5" customHeight="1">
      <c r="A29" s="73" t="str">
        <f t="shared" si="0"/>
        <v>×</v>
      </c>
      <c r="B29" s="675">
        <f>'R-9'!C24</f>
        <v>0</v>
      </c>
      <c r="C29" s="605"/>
      <c r="D29" s="248"/>
      <c r="E29" s="407"/>
      <c r="F29" s="440"/>
      <c r="G29" s="441"/>
      <c r="H29" s="407"/>
      <c r="I29" s="408"/>
      <c r="J29" s="409"/>
      <c r="K29" s="249"/>
      <c r="L29" s="408"/>
      <c r="M29" s="408"/>
      <c r="N29" s="413"/>
      <c r="O29" s="409"/>
      <c r="P29" s="249"/>
      <c r="Q29" s="440"/>
      <c r="R29" s="441"/>
      <c r="S29" s="407"/>
      <c r="T29" s="409"/>
      <c r="U29" s="407"/>
      <c r="V29" s="408"/>
      <c r="W29" s="408"/>
      <c r="X29" s="417"/>
      <c r="Y29" s="253"/>
    </row>
    <row r="30" spans="1:25" ht="19.5" customHeight="1">
      <c r="A30" s="73" t="str">
        <f t="shared" si="0"/>
        <v>×</v>
      </c>
      <c r="B30" s="675">
        <f>'R-9'!C25</f>
        <v>0</v>
      </c>
      <c r="C30" s="605"/>
      <c r="D30" s="248"/>
      <c r="E30" s="407"/>
      <c r="F30" s="440"/>
      <c r="G30" s="441"/>
      <c r="H30" s="407"/>
      <c r="I30" s="408"/>
      <c r="J30" s="409"/>
      <c r="K30" s="249"/>
      <c r="L30" s="408"/>
      <c r="M30" s="408"/>
      <c r="N30" s="413"/>
      <c r="O30" s="409"/>
      <c r="P30" s="249"/>
      <c r="Q30" s="440"/>
      <c r="R30" s="441"/>
      <c r="S30" s="407"/>
      <c r="T30" s="409"/>
      <c r="U30" s="407"/>
      <c r="V30" s="408"/>
      <c r="W30" s="408"/>
      <c r="X30" s="417"/>
      <c r="Y30" s="253"/>
    </row>
    <row r="31" spans="1:25" ht="19.5" customHeight="1">
      <c r="A31" s="73" t="str">
        <f t="shared" si="0"/>
        <v>×</v>
      </c>
      <c r="B31" s="675">
        <f>'R-9'!C26</f>
        <v>0</v>
      </c>
      <c r="C31" s="605"/>
      <c r="D31" s="248"/>
      <c r="E31" s="407"/>
      <c r="F31" s="440"/>
      <c r="G31" s="441"/>
      <c r="H31" s="407"/>
      <c r="I31" s="408"/>
      <c r="J31" s="409"/>
      <c r="K31" s="249"/>
      <c r="L31" s="408"/>
      <c r="M31" s="408"/>
      <c r="N31" s="413"/>
      <c r="O31" s="409"/>
      <c r="P31" s="249"/>
      <c r="Q31" s="440"/>
      <c r="R31" s="441"/>
      <c r="S31" s="407"/>
      <c r="T31" s="409"/>
      <c r="U31" s="407"/>
      <c r="V31" s="408"/>
      <c r="W31" s="408"/>
      <c r="X31" s="417"/>
      <c r="Y31" s="253"/>
    </row>
    <row r="32" spans="1:25" ht="19.5" customHeight="1">
      <c r="A32" s="73" t="str">
        <f t="shared" si="0"/>
        <v>×</v>
      </c>
      <c r="B32" s="675">
        <f>'R-9'!C27</f>
        <v>0</v>
      </c>
      <c r="C32" s="605"/>
      <c r="D32" s="248"/>
      <c r="E32" s="407"/>
      <c r="F32" s="440"/>
      <c r="G32" s="441"/>
      <c r="H32" s="407"/>
      <c r="I32" s="408"/>
      <c r="J32" s="409"/>
      <c r="K32" s="249"/>
      <c r="L32" s="408"/>
      <c r="M32" s="408"/>
      <c r="N32" s="413"/>
      <c r="O32" s="409"/>
      <c r="P32" s="249"/>
      <c r="Q32" s="440"/>
      <c r="R32" s="441"/>
      <c r="S32" s="407"/>
      <c r="T32" s="409"/>
      <c r="U32" s="407"/>
      <c r="V32" s="408"/>
      <c r="W32" s="408"/>
      <c r="X32" s="417"/>
      <c r="Y32" s="253"/>
    </row>
    <row r="33" spans="1:25" ht="19.5" customHeight="1" thickBot="1">
      <c r="A33" s="73" t="str">
        <f t="shared" si="0"/>
        <v>×</v>
      </c>
      <c r="B33" s="678">
        <f>'R-9'!C28</f>
        <v>0</v>
      </c>
      <c r="C33" s="679"/>
      <c r="D33" s="250"/>
      <c r="E33" s="410"/>
      <c r="F33" s="442"/>
      <c r="G33" s="443"/>
      <c r="H33" s="410"/>
      <c r="I33" s="411"/>
      <c r="J33" s="412"/>
      <c r="K33" s="251"/>
      <c r="L33" s="411"/>
      <c r="M33" s="411"/>
      <c r="N33" s="414"/>
      <c r="O33" s="412"/>
      <c r="P33" s="251"/>
      <c r="Q33" s="442"/>
      <c r="R33" s="443"/>
      <c r="S33" s="410"/>
      <c r="T33" s="412"/>
      <c r="U33" s="410"/>
      <c r="V33" s="411"/>
      <c r="W33" s="411"/>
      <c r="X33" s="418"/>
      <c r="Y33" s="254"/>
    </row>
  </sheetData>
  <sheetProtection password="CC6F" sheet="1"/>
  <mergeCells count="40">
    <mergeCell ref="B25:C25"/>
    <mergeCell ref="B26:C26"/>
    <mergeCell ref="B27:C27"/>
    <mergeCell ref="B28:C28"/>
    <mergeCell ref="B33:C33"/>
    <mergeCell ref="B29:C29"/>
    <mergeCell ref="B30:C30"/>
    <mergeCell ref="B31:C31"/>
    <mergeCell ref="B32:C32"/>
    <mergeCell ref="B21:C21"/>
    <mergeCell ref="B22:C22"/>
    <mergeCell ref="B23:C23"/>
    <mergeCell ref="B24:C24"/>
    <mergeCell ref="B17:C17"/>
    <mergeCell ref="B18:C18"/>
    <mergeCell ref="B19:C19"/>
    <mergeCell ref="B20:C20"/>
    <mergeCell ref="B14:C14"/>
    <mergeCell ref="B15:C15"/>
    <mergeCell ref="B16:C16"/>
    <mergeCell ref="B9:C9"/>
    <mergeCell ref="B10:C10"/>
    <mergeCell ref="B11:C11"/>
    <mergeCell ref="B12:C12"/>
    <mergeCell ref="S3:T3"/>
    <mergeCell ref="H4:J4"/>
    <mergeCell ref="P4:R4"/>
    <mergeCell ref="S4:T4"/>
    <mergeCell ref="S5:T5"/>
    <mergeCell ref="B13:C13"/>
    <mergeCell ref="U5:W5"/>
    <mergeCell ref="K4:O4"/>
    <mergeCell ref="K5:O5"/>
    <mergeCell ref="U3:Y3"/>
    <mergeCell ref="U4:W4"/>
    <mergeCell ref="E4:G4"/>
    <mergeCell ref="C3:R3"/>
    <mergeCell ref="E5:G5"/>
    <mergeCell ref="H5:J5"/>
    <mergeCell ref="P5:R5"/>
  </mergeCells>
  <conditionalFormatting sqref="A1:A65536">
    <cfRule type="cellIs" priority="1" dxfId="2" operator="equal" stopIfTrue="1">
      <formula>FALSE</formula>
    </cfRule>
  </conditionalFormatting>
  <printOptions/>
  <pageMargins left="0.1968503937007874" right="0.2362204724409449" top="0.4330708661417323" bottom="0.1968503937007874" header="0.1968503937007874" footer="0.15748031496062992"/>
  <pageSetup fitToHeight="1" fitToWidth="1" orientation="landscape" paperSize="9" scale="81" r:id="rId3"/>
  <headerFooter alignWithMargins="0">
    <oddHeader>&amp;C&amp;14学校リーダー養成講座　受講状況一覧表</oddHeader>
  </headerFooter>
  <legacyDrawing r:id="rId2"/>
</worksheet>
</file>

<file path=xl/worksheets/sheet8.xml><?xml version="1.0" encoding="utf-8"?>
<worksheet xmlns="http://schemas.openxmlformats.org/spreadsheetml/2006/main" xmlns:r="http://schemas.openxmlformats.org/officeDocument/2006/relationships">
  <sheetPr codeName="Sheet7">
    <outlinePr summaryBelow="0"/>
  </sheetPr>
  <dimension ref="A1:P86"/>
  <sheetViews>
    <sheetView showZeros="0" zoomScalePageLayoutView="0" workbookViewId="0" topLeftCell="A1">
      <selection activeCell="J11" sqref="J11"/>
    </sheetView>
  </sheetViews>
  <sheetFormatPr defaultColWidth="9.00390625" defaultRowHeight="13.5"/>
  <cols>
    <col min="1" max="1" width="3.75390625" style="0" bestFit="1" customWidth="1"/>
    <col min="2" max="2" width="8.125" style="0" bestFit="1" customWidth="1"/>
    <col min="4" max="4" width="27.75390625" style="0" customWidth="1"/>
    <col min="5" max="5" width="18.875" style="0" customWidth="1"/>
    <col min="9" max="9" width="17.50390625" style="0" customWidth="1"/>
    <col min="10" max="10" width="10.375" style="0" customWidth="1"/>
    <col min="12" max="12" width="6.875" style="0" customWidth="1"/>
  </cols>
  <sheetData>
    <row r="1" spans="1:15" ht="21">
      <c r="A1" s="96"/>
      <c r="B1" s="682" t="s">
        <v>322</v>
      </c>
      <c r="C1" s="682"/>
      <c r="D1" s="682"/>
      <c r="E1" s="682"/>
      <c r="F1" s="682"/>
      <c r="G1" s="682"/>
      <c r="H1" s="682"/>
      <c r="I1" s="682"/>
      <c r="J1" s="682"/>
      <c r="K1" s="682"/>
      <c r="L1" s="682"/>
      <c r="M1" s="97"/>
      <c r="N1" s="97"/>
      <c r="O1" s="97"/>
    </row>
    <row r="2" spans="1:15" ht="13.5">
      <c r="A2" s="96"/>
      <c r="C2" s="96"/>
      <c r="D2" s="96"/>
      <c r="E2" s="99"/>
      <c r="F2" s="100"/>
      <c r="G2" s="101"/>
      <c r="H2" s="102"/>
      <c r="I2" s="102"/>
      <c r="J2" s="101"/>
      <c r="K2" s="101"/>
      <c r="L2" s="101" t="s">
        <v>113</v>
      </c>
      <c r="M2" s="101"/>
      <c r="N2" s="101"/>
      <c r="O2" s="101"/>
    </row>
    <row r="3" spans="1:15" ht="13.5">
      <c r="A3" s="96"/>
      <c r="C3" s="133"/>
      <c r="D3" s="133"/>
      <c r="E3" s="187" t="s">
        <v>115</v>
      </c>
      <c r="F3" s="701">
        <f>'初期設定'!D4</f>
        <v>0</v>
      </c>
      <c r="G3" s="702"/>
      <c r="H3" s="702"/>
      <c r="I3" s="702"/>
      <c r="J3" s="702"/>
      <c r="K3" s="702"/>
      <c r="L3" s="703"/>
      <c r="M3" s="96"/>
      <c r="N3" s="96"/>
      <c r="O3" s="96"/>
    </row>
    <row r="4" spans="1:15" ht="13.5">
      <c r="A4" s="96"/>
      <c r="B4" s="98" t="s">
        <v>138</v>
      </c>
      <c r="C4" s="120"/>
      <c r="D4" s="120"/>
      <c r="E4" s="188" t="s">
        <v>114</v>
      </c>
      <c r="F4" s="701">
        <f>'初期設定'!D9</f>
        <v>0</v>
      </c>
      <c r="G4" s="702"/>
      <c r="H4" s="702"/>
      <c r="I4" s="702"/>
      <c r="J4" s="702"/>
      <c r="K4" s="702"/>
      <c r="L4" s="703"/>
      <c r="M4" s="96"/>
      <c r="N4" s="96"/>
      <c r="O4" s="96"/>
    </row>
    <row r="5" spans="1:15" ht="13.5">
      <c r="A5" s="96"/>
      <c r="B5" s="98"/>
      <c r="C5" s="120"/>
      <c r="D5" s="120"/>
      <c r="E5" s="188" t="s">
        <v>146</v>
      </c>
      <c r="F5" s="701">
        <f>'初期設定'!D41</f>
        <v>0</v>
      </c>
      <c r="G5" s="702"/>
      <c r="H5" s="702"/>
      <c r="I5" s="702"/>
      <c r="J5" s="702"/>
      <c r="K5" s="702"/>
      <c r="L5" s="703"/>
      <c r="M5" s="96"/>
      <c r="N5" s="96"/>
      <c r="O5" s="96"/>
    </row>
    <row r="6" spans="1:15" ht="13.5">
      <c r="A6" s="96"/>
      <c r="B6" s="98"/>
      <c r="C6" s="120"/>
      <c r="D6" s="120"/>
      <c r="E6" s="134"/>
      <c r="F6" s="146"/>
      <c r="G6" s="147"/>
      <c r="H6" s="147"/>
      <c r="I6" s="147"/>
      <c r="J6" s="147"/>
      <c r="K6" s="146"/>
      <c r="L6" s="146"/>
      <c r="M6" s="96"/>
      <c r="N6" s="96"/>
      <c r="O6" s="96"/>
    </row>
    <row r="7" spans="1:15" ht="13.5">
      <c r="A7" s="96"/>
      <c r="B7" s="98"/>
      <c r="C7" s="120"/>
      <c r="D7" s="120"/>
      <c r="G7" s="189" t="s">
        <v>143</v>
      </c>
      <c r="H7" s="190">
        <f>F78</f>
        <v>0</v>
      </c>
      <c r="I7" s="191" t="s">
        <v>144</v>
      </c>
      <c r="J7" s="192">
        <f>G78</f>
        <v>0</v>
      </c>
      <c r="K7" s="132"/>
      <c r="L7" s="132"/>
      <c r="M7" s="96"/>
      <c r="N7" s="96"/>
      <c r="O7" s="96"/>
    </row>
    <row r="8" spans="1:15" ht="13.5">
      <c r="A8" s="96"/>
      <c r="B8" s="98" t="s">
        <v>229</v>
      </c>
      <c r="C8" s="120"/>
      <c r="D8" s="120"/>
      <c r="G8" s="193"/>
      <c r="H8" s="194"/>
      <c r="I8" s="195" t="s">
        <v>313</v>
      </c>
      <c r="J8" s="192">
        <f>H78</f>
        <v>0</v>
      </c>
      <c r="K8" s="132"/>
      <c r="L8" s="132"/>
      <c r="M8" s="96"/>
      <c r="O8" s="96"/>
    </row>
    <row r="9" spans="1:15" ht="14.25" thickBot="1">
      <c r="A9" s="96"/>
      <c r="B9" s="98"/>
      <c r="C9" s="120"/>
      <c r="D9" s="120"/>
      <c r="G9" s="193"/>
      <c r="H9" s="333"/>
      <c r="I9" s="334" t="s">
        <v>123</v>
      </c>
      <c r="J9" s="332">
        <f>J78</f>
        <v>0</v>
      </c>
      <c r="K9" s="132"/>
      <c r="L9" s="132"/>
      <c r="M9" s="96"/>
      <c r="N9" s="96"/>
      <c r="O9" s="96"/>
    </row>
    <row r="10" spans="1:15" ht="13.5">
      <c r="A10" s="96"/>
      <c r="B10" s="98"/>
      <c r="C10" s="120"/>
      <c r="D10" s="120"/>
      <c r="G10" s="711" t="s">
        <v>311</v>
      </c>
      <c r="H10" s="712"/>
      <c r="I10" s="712"/>
      <c r="J10" s="364">
        <f>J7-H7</f>
        <v>0</v>
      </c>
      <c r="K10" s="132"/>
      <c r="L10" s="132"/>
      <c r="M10" s="96"/>
      <c r="N10" s="96"/>
      <c r="O10" s="96"/>
    </row>
    <row r="11" spans="1:15" ht="14.25">
      <c r="A11" s="96"/>
      <c r="B11" s="98"/>
      <c r="C11" s="120"/>
      <c r="D11" s="120"/>
      <c r="G11" s="57" t="s">
        <v>309</v>
      </c>
      <c r="H11" s="135"/>
      <c r="I11" s="135"/>
      <c r="J11" s="352">
        <f>IF('初期設定'!D45&lt;8,8000*'初期設定'!D45,100000+2500*'初期設定'!D45)</f>
        <v>0</v>
      </c>
      <c r="K11" s="132"/>
      <c r="L11" s="351"/>
      <c r="M11" s="96"/>
      <c r="N11" s="96"/>
      <c r="O11" s="96"/>
    </row>
    <row r="12" spans="1:15" ht="14.25" thickBot="1">
      <c r="A12" s="96"/>
      <c r="B12" s="98"/>
      <c r="C12" s="120"/>
      <c r="D12" s="120"/>
      <c r="G12" s="330" t="s">
        <v>148</v>
      </c>
      <c r="H12" s="152"/>
      <c r="I12" s="152"/>
      <c r="J12" s="353">
        <f>'（集計）'!G17</f>
        <v>150000</v>
      </c>
      <c r="K12" s="132"/>
      <c r="L12" s="132"/>
      <c r="M12" s="96"/>
      <c r="N12" s="96"/>
      <c r="O12" s="96"/>
    </row>
    <row r="13" spans="1:15" ht="33" customHeight="1" thickBot="1" thickTop="1">
      <c r="A13" s="96"/>
      <c r="B13" s="98"/>
      <c r="C13" s="120"/>
      <c r="D13" s="120"/>
      <c r="G13" s="365" t="s">
        <v>340</v>
      </c>
      <c r="H13" s="331"/>
      <c r="I13" s="331"/>
      <c r="J13" s="350">
        <f>MIN(J10,J11,J12,J8)</f>
        <v>0</v>
      </c>
      <c r="K13" s="680" t="str">
        <f>IF(H78&gt;J13,"支援対象経費が多すぎます","OK")</f>
        <v>OK</v>
      </c>
      <c r="L13" s="681"/>
      <c r="M13" s="96"/>
      <c r="N13" s="96"/>
      <c r="O13" s="96"/>
    </row>
    <row r="14" spans="1:15" ht="13.5">
      <c r="A14" s="96"/>
      <c r="B14" s="98"/>
      <c r="C14" s="120"/>
      <c r="D14" s="120"/>
      <c r="F14" s="135"/>
      <c r="G14" s="329"/>
      <c r="H14" s="147"/>
      <c r="I14" s="329"/>
      <c r="J14" s="145"/>
      <c r="K14" s="125"/>
      <c r="L14" s="125"/>
      <c r="M14" s="96"/>
      <c r="N14" s="96"/>
      <c r="O14" s="96"/>
    </row>
    <row r="15" spans="1:14" ht="13.5">
      <c r="A15" s="100"/>
      <c r="B15" s="683" t="s">
        <v>116</v>
      </c>
      <c r="C15" s="686" t="s">
        <v>117</v>
      </c>
      <c r="D15" s="689" t="s">
        <v>118</v>
      </c>
      <c r="E15" s="692" t="s">
        <v>119</v>
      </c>
      <c r="F15" s="689" t="s">
        <v>120</v>
      </c>
      <c r="G15" s="695" t="s">
        <v>121</v>
      </c>
      <c r="H15" s="698" t="s">
        <v>122</v>
      </c>
      <c r="I15" s="699"/>
      <c r="J15" s="683" t="s">
        <v>123</v>
      </c>
      <c r="K15" s="683" t="s">
        <v>124</v>
      </c>
      <c r="L15" s="704" t="s">
        <v>125</v>
      </c>
      <c r="M15" s="100"/>
      <c r="N15" s="100"/>
    </row>
    <row r="16" spans="1:14" ht="13.5" customHeight="1">
      <c r="A16" s="100"/>
      <c r="B16" s="684"/>
      <c r="C16" s="687"/>
      <c r="D16" s="690"/>
      <c r="E16" s="693"/>
      <c r="F16" s="690"/>
      <c r="G16" s="696"/>
      <c r="H16" s="707" t="s">
        <v>126</v>
      </c>
      <c r="I16" s="709" t="s">
        <v>127</v>
      </c>
      <c r="J16" s="684"/>
      <c r="K16" s="684"/>
      <c r="L16" s="705"/>
      <c r="M16" s="100"/>
      <c r="N16" s="100"/>
    </row>
    <row r="17" spans="1:14" ht="13.5">
      <c r="A17" s="100"/>
      <c r="B17" s="685"/>
      <c r="C17" s="688"/>
      <c r="D17" s="691"/>
      <c r="E17" s="694"/>
      <c r="F17" s="691"/>
      <c r="G17" s="697"/>
      <c r="H17" s="708"/>
      <c r="I17" s="710"/>
      <c r="J17" s="685"/>
      <c r="K17" s="685"/>
      <c r="L17" s="706"/>
      <c r="M17" s="100"/>
      <c r="N17" s="100"/>
    </row>
    <row r="18" spans="1:14" ht="13.5">
      <c r="A18" s="103" t="s">
        <v>128</v>
      </c>
      <c r="B18" s="104">
        <v>101</v>
      </c>
      <c r="C18" s="361" t="s">
        <v>341</v>
      </c>
      <c r="D18" s="105" t="s">
        <v>129</v>
      </c>
      <c r="E18" s="105" t="s">
        <v>130</v>
      </c>
      <c r="F18" s="106"/>
      <c r="G18" s="121">
        <v>30000</v>
      </c>
      <c r="H18" s="141">
        <v>20000</v>
      </c>
      <c r="I18" s="143"/>
      <c r="J18" s="107">
        <v>10000</v>
      </c>
      <c r="K18" s="108">
        <f>G18-(H18+J18)</f>
        <v>0</v>
      </c>
      <c r="L18" s="122"/>
      <c r="M18" s="100"/>
      <c r="N18" s="100"/>
    </row>
    <row r="19" spans="1:14" ht="13.5">
      <c r="A19" s="100"/>
      <c r="B19" s="196"/>
      <c r="C19" s="360"/>
      <c r="D19" s="362"/>
      <c r="E19" s="362"/>
      <c r="F19" s="199"/>
      <c r="G19" s="200"/>
      <c r="H19" s="200"/>
      <c r="I19" s="202"/>
      <c r="J19" s="196"/>
      <c r="K19" s="149">
        <f aca="true" t="shared" si="0" ref="K19:K78">G19-(H19+J19)</f>
        <v>0</v>
      </c>
      <c r="L19" s="150"/>
      <c r="M19" s="100"/>
      <c r="N19" s="100"/>
    </row>
    <row r="20" spans="1:14" ht="13.5">
      <c r="A20" s="100"/>
      <c r="B20" s="196"/>
      <c r="C20" s="197"/>
      <c r="D20" s="362"/>
      <c r="E20" s="362"/>
      <c r="F20" s="199"/>
      <c r="G20" s="200"/>
      <c r="H20" s="201"/>
      <c r="I20" s="202"/>
      <c r="J20" s="196"/>
      <c r="K20" s="149">
        <f t="shared" si="0"/>
        <v>0</v>
      </c>
      <c r="L20" s="150"/>
      <c r="M20" s="100"/>
      <c r="N20" s="100"/>
    </row>
    <row r="21" spans="1:14" ht="13.5">
      <c r="A21" s="100"/>
      <c r="B21" s="196"/>
      <c r="C21" s="197"/>
      <c r="D21" s="362"/>
      <c r="E21" s="362"/>
      <c r="F21" s="199"/>
      <c r="G21" s="200"/>
      <c r="H21" s="201"/>
      <c r="I21" s="202"/>
      <c r="J21" s="196"/>
      <c r="K21" s="149">
        <f t="shared" si="0"/>
        <v>0</v>
      </c>
      <c r="L21" s="150"/>
      <c r="M21" s="100"/>
      <c r="N21" s="100"/>
    </row>
    <row r="22" spans="1:14" ht="13.5">
      <c r="A22" s="100"/>
      <c r="B22" s="196"/>
      <c r="C22" s="197"/>
      <c r="D22" s="362"/>
      <c r="E22" s="362"/>
      <c r="F22" s="199"/>
      <c r="G22" s="200"/>
      <c r="H22" s="201"/>
      <c r="I22" s="202"/>
      <c r="J22" s="196"/>
      <c r="K22" s="149">
        <f t="shared" si="0"/>
        <v>0</v>
      </c>
      <c r="L22" s="150"/>
      <c r="M22" s="100"/>
      <c r="N22" s="100"/>
    </row>
    <row r="23" spans="1:14" ht="13.5">
      <c r="A23" s="100"/>
      <c r="B23" s="196"/>
      <c r="C23" s="197"/>
      <c r="D23" s="362"/>
      <c r="E23" s="198"/>
      <c r="F23" s="199"/>
      <c r="G23" s="200"/>
      <c r="H23" s="201"/>
      <c r="I23" s="202"/>
      <c r="J23" s="196"/>
      <c r="K23" s="149">
        <f t="shared" si="0"/>
        <v>0</v>
      </c>
      <c r="L23" s="150"/>
      <c r="M23" s="100"/>
      <c r="N23" s="100"/>
    </row>
    <row r="24" spans="1:14" ht="13.5">
      <c r="A24" s="100"/>
      <c r="B24" s="196"/>
      <c r="C24" s="197"/>
      <c r="D24" s="362"/>
      <c r="E24" s="362"/>
      <c r="F24" s="199"/>
      <c r="G24" s="200"/>
      <c r="H24" s="201"/>
      <c r="I24" s="202"/>
      <c r="J24" s="196"/>
      <c r="K24" s="149">
        <f t="shared" si="0"/>
        <v>0</v>
      </c>
      <c r="L24" s="150"/>
      <c r="M24" s="100"/>
      <c r="N24" s="100"/>
    </row>
    <row r="25" spans="1:14" ht="13.5">
      <c r="A25" s="100"/>
      <c r="B25" s="196"/>
      <c r="C25" s="197"/>
      <c r="D25" s="362"/>
      <c r="E25" s="362"/>
      <c r="F25" s="199"/>
      <c r="G25" s="200"/>
      <c r="H25" s="201"/>
      <c r="I25" s="202"/>
      <c r="J25" s="196"/>
      <c r="K25" s="149">
        <f t="shared" si="0"/>
        <v>0</v>
      </c>
      <c r="L25" s="150"/>
      <c r="M25" s="100"/>
      <c r="N25" s="100"/>
    </row>
    <row r="26" spans="1:14" ht="13.5">
      <c r="A26" s="100"/>
      <c r="B26" s="196"/>
      <c r="C26" s="197"/>
      <c r="D26" s="362"/>
      <c r="E26" s="362"/>
      <c r="F26" s="199"/>
      <c r="G26" s="200"/>
      <c r="H26" s="201"/>
      <c r="I26" s="202"/>
      <c r="J26" s="196"/>
      <c r="K26" s="149">
        <f t="shared" si="0"/>
        <v>0</v>
      </c>
      <c r="L26" s="150"/>
      <c r="M26" s="100"/>
      <c r="N26" s="100"/>
    </row>
    <row r="27" spans="1:14" ht="13.5">
      <c r="A27" s="100"/>
      <c r="B27" s="196"/>
      <c r="C27" s="197"/>
      <c r="D27" s="362"/>
      <c r="E27" s="362"/>
      <c r="F27" s="199"/>
      <c r="G27" s="200"/>
      <c r="H27" s="201"/>
      <c r="I27" s="202"/>
      <c r="J27" s="196"/>
      <c r="K27" s="149">
        <f t="shared" si="0"/>
        <v>0</v>
      </c>
      <c r="L27" s="150"/>
      <c r="M27" s="100"/>
      <c r="N27" s="100"/>
    </row>
    <row r="28" spans="1:14" ht="13.5">
      <c r="A28" s="110"/>
      <c r="B28" s="196"/>
      <c r="C28" s="197"/>
      <c r="D28" s="362"/>
      <c r="E28" s="362"/>
      <c r="F28" s="199"/>
      <c r="G28" s="200"/>
      <c r="H28" s="201"/>
      <c r="I28" s="202"/>
      <c r="J28" s="196"/>
      <c r="K28" s="149">
        <f t="shared" si="0"/>
        <v>0</v>
      </c>
      <c r="L28" s="150"/>
      <c r="M28" s="110"/>
      <c r="N28" s="110"/>
    </row>
    <row r="29" spans="1:14" ht="13.5">
      <c r="A29" s="110"/>
      <c r="B29" s="196"/>
      <c r="C29" s="197"/>
      <c r="D29" s="362"/>
      <c r="E29" s="362"/>
      <c r="F29" s="199"/>
      <c r="G29" s="200"/>
      <c r="H29" s="201"/>
      <c r="I29" s="202"/>
      <c r="J29" s="196"/>
      <c r="K29" s="149">
        <f t="shared" si="0"/>
        <v>0</v>
      </c>
      <c r="L29" s="150"/>
      <c r="M29" s="110"/>
      <c r="N29" s="110"/>
    </row>
    <row r="30" spans="1:14" ht="13.5">
      <c r="A30" s="110"/>
      <c r="B30" s="196"/>
      <c r="C30" s="197"/>
      <c r="D30" s="362"/>
      <c r="E30" s="362"/>
      <c r="F30" s="199"/>
      <c r="G30" s="200"/>
      <c r="H30" s="201"/>
      <c r="I30" s="202"/>
      <c r="J30" s="196"/>
      <c r="K30" s="149">
        <f t="shared" si="0"/>
        <v>0</v>
      </c>
      <c r="L30" s="150"/>
      <c r="M30" s="110"/>
      <c r="N30" s="110"/>
    </row>
    <row r="31" spans="1:14" ht="13.5">
      <c r="A31" s="110"/>
      <c r="B31" s="196"/>
      <c r="C31" s="197"/>
      <c r="D31" s="362"/>
      <c r="E31" s="362"/>
      <c r="F31" s="199"/>
      <c r="G31" s="200"/>
      <c r="H31" s="201"/>
      <c r="I31" s="202"/>
      <c r="J31" s="196"/>
      <c r="K31" s="149">
        <f t="shared" si="0"/>
        <v>0</v>
      </c>
      <c r="L31" s="150"/>
      <c r="M31" s="110"/>
      <c r="N31" s="110"/>
    </row>
    <row r="32" spans="1:14" ht="13.5">
      <c r="A32" s="110"/>
      <c r="B32" s="196"/>
      <c r="C32" s="197"/>
      <c r="D32" s="362"/>
      <c r="E32" s="362"/>
      <c r="F32" s="199"/>
      <c r="G32" s="200"/>
      <c r="H32" s="201"/>
      <c r="I32" s="202"/>
      <c r="J32" s="196"/>
      <c r="K32" s="149">
        <f t="shared" si="0"/>
        <v>0</v>
      </c>
      <c r="L32" s="150"/>
      <c r="M32" s="110"/>
      <c r="N32" s="110"/>
    </row>
    <row r="33" spans="1:14" ht="13.5">
      <c r="A33" s="110"/>
      <c r="B33" s="196"/>
      <c r="C33" s="197"/>
      <c r="D33" s="362"/>
      <c r="E33" s="362"/>
      <c r="F33" s="199"/>
      <c r="G33" s="200"/>
      <c r="H33" s="201"/>
      <c r="I33" s="202"/>
      <c r="J33" s="196"/>
      <c r="K33" s="149">
        <f t="shared" si="0"/>
        <v>0</v>
      </c>
      <c r="L33" s="150"/>
      <c r="M33" s="110"/>
      <c r="N33" s="110"/>
    </row>
    <row r="34" spans="1:14" ht="13.5">
      <c r="A34" s="110"/>
      <c r="B34" s="196"/>
      <c r="C34" s="197"/>
      <c r="D34" s="362"/>
      <c r="E34" s="362"/>
      <c r="F34" s="199"/>
      <c r="G34" s="200"/>
      <c r="H34" s="201"/>
      <c r="I34" s="202"/>
      <c r="J34" s="196"/>
      <c r="K34" s="149">
        <f t="shared" si="0"/>
        <v>0</v>
      </c>
      <c r="L34" s="150"/>
      <c r="M34" s="110"/>
      <c r="N34" s="110"/>
    </row>
    <row r="35" spans="1:14" ht="13.5">
      <c r="A35" s="110"/>
      <c r="B35" s="196"/>
      <c r="C35" s="197"/>
      <c r="D35" s="362"/>
      <c r="E35" s="362"/>
      <c r="F35" s="199"/>
      <c r="G35" s="200"/>
      <c r="H35" s="201"/>
      <c r="I35" s="202"/>
      <c r="J35" s="196"/>
      <c r="K35" s="149">
        <f t="shared" si="0"/>
        <v>0</v>
      </c>
      <c r="L35" s="150"/>
      <c r="M35" s="110"/>
      <c r="N35" s="110"/>
    </row>
    <row r="36" spans="1:14" ht="13.5">
      <c r="A36" s="110"/>
      <c r="B36" s="196"/>
      <c r="C36" s="197"/>
      <c r="D36" s="362"/>
      <c r="E36" s="362"/>
      <c r="F36" s="199"/>
      <c r="G36" s="200"/>
      <c r="H36" s="201"/>
      <c r="I36" s="202"/>
      <c r="J36" s="196"/>
      <c r="K36" s="149">
        <f t="shared" si="0"/>
        <v>0</v>
      </c>
      <c r="L36" s="150"/>
      <c r="M36" s="110"/>
      <c r="N36" s="110"/>
    </row>
    <row r="37" spans="1:14" ht="13.5">
      <c r="A37" s="110"/>
      <c r="B37" s="196"/>
      <c r="C37" s="197"/>
      <c r="D37" s="362"/>
      <c r="E37" s="198"/>
      <c r="F37" s="199"/>
      <c r="G37" s="200"/>
      <c r="H37" s="201"/>
      <c r="I37" s="202"/>
      <c r="J37" s="196"/>
      <c r="K37" s="149">
        <f t="shared" si="0"/>
        <v>0</v>
      </c>
      <c r="L37" s="150"/>
      <c r="M37" s="110"/>
      <c r="N37" s="110"/>
    </row>
    <row r="38" spans="1:14" ht="13.5">
      <c r="A38" s="110"/>
      <c r="B38" s="196"/>
      <c r="C38" s="197"/>
      <c r="D38" s="362"/>
      <c r="E38" s="362"/>
      <c r="F38" s="199"/>
      <c r="G38" s="200"/>
      <c r="H38" s="201"/>
      <c r="I38" s="202"/>
      <c r="J38" s="196"/>
      <c r="K38" s="149">
        <f t="shared" si="0"/>
        <v>0</v>
      </c>
      <c r="L38" s="150"/>
      <c r="M38" s="110"/>
      <c r="N38" s="110"/>
    </row>
    <row r="39" spans="1:14" ht="13.5">
      <c r="A39" s="110"/>
      <c r="B39" s="196"/>
      <c r="C39" s="197"/>
      <c r="D39" s="362"/>
      <c r="E39" s="362"/>
      <c r="F39" s="199"/>
      <c r="G39" s="200"/>
      <c r="H39" s="201"/>
      <c r="I39" s="202"/>
      <c r="J39" s="196"/>
      <c r="K39" s="149">
        <f t="shared" si="0"/>
        <v>0</v>
      </c>
      <c r="L39" s="150"/>
      <c r="M39" s="110"/>
      <c r="N39" s="110"/>
    </row>
    <row r="40" spans="1:14" ht="13.5">
      <c r="A40" s="110"/>
      <c r="B40" s="196"/>
      <c r="C40" s="197"/>
      <c r="D40" s="362"/>
      <c r="E40" s="362"/>
      <c r="F40" s="199"/>
      <c r="G40" s="200"/>
      <c r="H40" s="201"/>
      <c r="I40" s="202"/>
      <c r="J40" s="196"/>
      <c r="K40" s="149">
        <f t="shared" si="0"/>
        <v>0</v>
      </c>
      <c r="L40" s="150"/>
      <c r="M40" s="110"/>
      <c r="N40" s="110"/>
    </row>
    <row r="41" spans="1:14" ht="13.5">
      <c r="A41" s="110"/>
      <c r="B41" s="196"/>
      <c r="C41" s="197"/>
      <c r="D41" s="362"/>
      <c r="E41" s="362"/>
      <c r="F41" s="199"/>
      <c r="G41" s="200"/>
      <c r="H41" s="201"/>
      <c r="I41" s="202"/>
      <c r="J41" s="196"/>
      <c r="K41" s="149">
        <f t="shared" si="0"/>
        <v>0</v>
      </c>
      <c r="L41" s="150"/>
      <c r="M41" s="110"/>
      <c r="N41" s="110"/>
    </row>
    <row r="42" spans="1:14" ht="13.5">
      <c r="A42" s="110"/>
      <c r="B42" s="196"/>
      <c r="C42" s="197"/>
      <c r="D42" s="362"/>
      <c r="E42" s="362"/>
      <c r="F42" s="199"/>
      <c r="G42" s="200"/>
      <c r="H42" s="201"/>
      <c r="I42" s="202"/>
      <c r="J42" s="196"/>
      <c r="K42" s="149">
        <f t="shared" si="0"/>
        <v>0</v>
      </c>
      <c r="L42" s="150"/>
      <c r="M42" s="110"/>
      <c r="N42" s="110"/>
    </row>
    <row r="43" spans="1:14" ht="13.5">
      <c r="A43" s="110"/>
      <c r="B43" s="196"/>
      <c r="C43" s="197"/>
      <c r="D43" s="362"/>
      <c r="E43" s="362"/>
      <c r="F43" s="199"/>
      <c r="G43" s="200"/>
      <c r="H43" s="201"/>
      <c r="I43" s="202"/>
      <c r="J43" s="196"/>
      <c r="K43" s="149">
        <f t="shared" si="0"/>
        <v>0</v>
      </c>
      <c r="L43" s="150"/>
      <c r="M43" s="110"/>
      <c r="N43" s="110"/>
    </row>
    <row r="44" spans="1:14" ht="13.5">
      <c r="A44" s="110"/>
      <c r="B44" s="196"/>
      <c r="C44" s="197"/>
      <c r="D44" s="362"/>
      <c r="E44" s="198"/>
      <c r="F44" s="199"/>
      <c r="G44" s="200"/>
      <c r="H44" s="201"/>
      <c r="I44" s="202"/>
      <c r="J44" s="196"/>
      <c r="K44" s="149">
        <f t="shared" si="0"/>
        <v>0</v>
      </c>
      <c r="L44" s="150"/>
      <c r="M44" s="110"/>
      <c r="N44" s="110"/>
    </row>
    <row r="45" spans="1:14" ht="13.5">
      <c r="A45" s="110"/>
      <c r="B45" s="196"/>
      <c r="C45" s="197"/>
      <c r="D45" s="362"/>
      <c r="E45" s="198"/>
      <c r="F45" s="199"/>
      <c r="G45" s="200"/>
      <c r="H45" s="201"/>
      <c r="I45" s="202"/>
      <c r="J45" s="196"/>
      <c r="K45" s="149">
        <f t="shared" si="0"/>
        <v>0</v>
      </c>
      <c r="L45" s="150"/>
      <c r="M45" s="110"/>
      <c r="N45" s="110"/>
    </row>
    <row r="46" spans="1:14" ht="13.5">
      <c r="A46" s="110"/>
      <c r="B46" s="196"/>
      <c r="C46" s="197"/>
      <c r="D46" s="362"/>
      <c r="E46" s="362"/>
      <c r="F46" s="199"/>
      <c r="G46" s="200"/>
      <c r="H46" s="201"/>
      <c r="I46" s="202"/>
      <c r="J46" s="196"/>
      <c r="K46" s="149">
        <f t="shared" si="0"/>
        <v>0</v>
      </c>
      <c r="L46" s="150"/>
      <c r="M46" s="110"/>
      <c r="N46" s="110"/>
    </row>
    <row r="47" spans="1:14" ht="13.5">
      <c r="A47" s="110"/>
      <c r="B47" s="196"/>
      <c r="C47" s="197"/>
      <c r="D47" s="362"/>
      <c r="E47" s="198"/>
      <c r="F47" s="199"/>
      <c r="G47" s="200"/>
      <c r="H47" s="201"/>
      <c r="I47" s="202"/>
      <c r="J47" s="196"/>
      <c r="K47" s="149">
        <f t="shared" si="0"/>
        <v>0</v>
      </c>
      <c r="L47" s="150"/>
      <c r="M47" s="110"/>
      <c r="N47" s="110"/>
    </row>
    <row r="48" spans="1:14" ht="13.5">
      <c r="A48" s="110"/>
      <c r="B48" s="196"/>
      <c r="C48" s="197"/>
      <c r="D48" s="362"/>
      <c r="E48" s="198"/>
      <c r="F48" s="199"/>
      <c r="G48" s="200"/>
      <c r="H48" s="201"/>
      <c r="I48" s="202"/>
      <c r="J48" s="201"/>
      <c r="K48" s="149">
        <f t="shared" si="0"/>
        <v>0</v>
      </c>
      <c r="L48" s="150"/>
      <c r="M48" s="110"/>
      <c r="N48" s="110"/>
    </row>
    <row r="49" spans="1:14" ht="13.5">
      <c r="A49" s="110"/>
      <c r="B49" s="196"/>
      <c r="C49" s="197"/>
      <c r="D49" s="362"/>
      <c r="E49" s="198"/>
      <c r="F49" s="199"/>
      <c r="G49" s="200"/>
      <c r="H49" s="201"/>
      <c r="I49" s="202"/>
      <c r="J49" s="196"/>
      <c r="K49" s="149">
        <f t="shared" si="0"/>
        <v>0</v>
      </c>
      <c r="L49" s="150"/>
      <c r="M49" s="110"/>
      <c r="N49" s="110"/>
    </row>
    <row r="50" spans="1:14" ht="13.5">
      <c r="A50" s="110"/>
      <c r="B50" s="196"/>
      <c r="C50" s="197"/>
      <c r="D50" s="362"/>
      <c r="E50" s="198"/>
      <c r="F50" s="199"/>
      <c r="G50" s="200"/>
      <c r="H50" s="201"/>
      <c r="I50" s="202"/>
      <c r="J50" s="196"/>
      <c r="K50" s="149">
        <f t="shared" si="0"/>
        <v>0</v>
      </c>
      <c r="L50" s="150"/>
      <c r="M50" s="110"/>
      <c r="N50" s="110"/>
    </row>
    <row r="51" spans="1:14" ht="13.5">
      <c r="A51" s="110"/>
      <c r="B51" s="196"/>
      <c r="C51" s="197"/>
      <c r="D51" s="198"/>
      <c r="E51" s="198"/>
      <c r="F51" s="199"/>
      <c r="G51" s="200"/>
      <c r="H51" s="201"/>
      <c r="I51" s="202"/>
      <c r="J51" s="196"/>
      <c r="K51" s="149">
        <f t="shared" si="0"/>
        <v>0</v>
      </c>
      <c r="L51" s="150"/>
      <c r="M51" s="110"/>
      <c r="N51" s="110"/>
    </row>
    <row r="52" spans="1:14" ht="13.5">
      <c r="A52" s="110"/>
      <c r="B52" s="196"/>
      <c r="C52" s="197"/>
      <c r="D52" s="362"/>
      <c r="E52" s="198"/>
      <c r="F52" s="363"/>
      <c r="G52" s="200"/>
      <c r="H52" s="201"/>
      <c r="I52" s="202"/>
      <c r="J52" s="196"/>
      <c r="K52" s="149">
        <f t="shared" si="0"/>
        <v>0</v>
      </c>
      <c r="L52" s="150"/>
      <c r="M52" s="110"/>
      <c r="N52" s="110"/>
    </row>
    <row r="53" spans="1:14" ht="13.5">
      <c r="A53" s="110"/>
      <c r="B53" s="196"/>
      <c r="C53" s="197"/>
      <c r="D53" s="362"/>
      <c r="E53" s="198"/>
      <c r="F53" s="199"/>
      <c r="G53" s="200"/>
      <c r="H53" s="201"/>
      <c r="I53" s="202"/>
      <c r="J53" s="196"/>
      <c r="K53" s="149">
        <f t="shared" si="0"/>
        <v>0</v>
      </c>
      <c r="L53" s="150"/>
      <c r="M53" s="110"/>
      <c r="N53" s="110"/>
    </row>
    <row r="54" spans="1:14" ht="13.5">
      <c r="A54" s="110"/>
      <c r="B54" s="196"/>
      <c r="C54" s="197"/>
      <c r="D54" s="198"/>
      <c r="E54" s="198"/>
      <c r="F54" s="199"/>
      <c r="G54" s="200"/>
      <c r="H54" s="201"/>
      <c r="I54" s="202"/>
      <c r="J54" s="196"/>
      <c r="K54" s="149">
        <f t="shared" si="0"/>
        <v>0</v>
      </c>
      <c r="L54" s="150"/>
      <c r="M54" s="110"/>
      <c r="N54" s="110"/>
    </row>
    <row r="55" spans="1:14" ht="13.5">
      <c r="A55" s="110"/>
      <c r="B55" s="196"/>
      <c r="C55" s="197"/>
      <c r="D55" s="198"/>
      <c r="E55" s="198"/>
      <c r="F55" s="199"/>
      <c r="G55" s="200"/>
      <c r="H55" s="201"/>
      <c r="I55" s="202"/>
      <c r="J55" s="196"/>
      <c r="K55" s="149">
        <f t="shared" si="0"/>
        <v>0</v>
      </c>
      <c r="L55" s="150"/>
      <c r="M55" s="110"/>
      <c r="N55" s="110"/>
    </row>
    <row r="56" spans="1:14" ht="13.5">
      <c r="A56" s="110"/>
      <c r="B56" s="196"/>
      <c r="C56" s="197"/>
      <c r="D56" s="198"/>
      <c r="E56" s="198"/>
      <c r="F56" s="199"/>
      <c r="G56" s="200"/>
      <c r="H56" s="201"/>
      <c r="I56" s="202"/>
      <c r="J56" s="196"/>
      <c r="K56" s="149">
        <f t="shared" si="0"/>
        <v>0</v>
      </c>
      <c r="L56" s="150"/>
      <c r="M56" s="110"/>
      <c r="N56" s="110"/>
    </row>
    <row r="57" spans="1:14" ht="13.5">
      <c r="A57" s="110"/>
      <c r="B57" s="196"/>
      <c r="C57" s="197"/>
      <c r="D57" s="198"/>
      <c r="E57" s="198"/>
      <c r="F57" s="199"/>
      <c r="G57" s="200"/>
      <c r="H57" s="201"/>
      <c r="I57" s="202"/>
      <c r="J57" s="196"/>
      <c r="K57" s="149">
        <f t="shared" si="0"/>
        <v>0</v>
      </c>
      <c r="L57" s="150"/>
      <c r="M57" s="110"/>
      <c r="N57" s="110"/>
    </row>
    <row r="58" spans="1:14" ht="13.5">
      <c r="A58" s="110"/>
      <c r="B58" s="196"/>
      <c r="C58" s="197"/>
      <c r="D58" s="198"/>
      <c r="E58" s="198"/>
      <c r="F58" s="199"/>
      <c r="G58" s="200"/>
      <c r="H58" s="201"/>
      <c r="I58" s="202"/>
      <c r="J58" s="196"/>
      <c r="K58" s="149">
        <f t="shared" si="0"/>
        <v>0</v>
      </c>
      <c r="L58" s="150"/>
      <c r="M58" s="110"/>
      <c r="N58" s="110"/>
    </row>
    <row r="59" spans="1:14" ht="13.5">
      <c r="A59" s="110"/>
      <c r="B59" s="196"/>
      <c r="C59" s="197"/>
      <c r="D59" s="198"/>
      <c r="E59" s="198"/>
      <c r="F59" s="199"/>
      <c r="G59" s="200"/>
      <c r="H59" s="201"/>
      <c r="I59" s="202"/>
      <c r="J59" s="196"/>
      <c r="K59" s="149">
        <f t="shared" si="0"/>
        <v>0</v>
      </c>
      <c r="L59" s="150"/>
      <c r="M59" s="110"/>
      <c r="N59" s="110"/>
    </row>
    <row r="60" spans="1:14" ht="13.5">
      <c r="A60" s="110"/>
      <c r="B60" s="196"/>
      <c r="C60" s="197"/>
      <c r="D60" s="198"/>
      <c r="E60" s="198"/>
      <c r="F60" s="199"/>
      <c r="G60" s="200"/>
      <c r="H60" s="201"/>
      <c r="I60" s="202"/>
      <c r="J60" s="196"/>
      <c r="K60" s="149">
        <f t="shared" si="0"/>
        <v>0</v>
      </c>
      <c r="L60" s="150"/>
      <c r="M60" s="110"/>
      <c r="N60" s="110"/>
    </row>
    <row r="61" spans="1:14" ht="13.5">
      <c r="A61" s="110"/>
      <c r="B61" s="196"/>
      <c r="C61" s="197"/>
      <c r="D61" s="198"/>
      <c r="E61" s="198"/>
      <c r="F61" s="199"/>
      <c r="G61" s="200"/>
      <c r="H61" s="201"/>
      <c r="I61" s="202"/>
      <c r="J61" s="196"/>
      <c r="K61" s="149">
        <f t="shared" si="0"/>
        <v>0</v>
      </c>
      <c r="L61" s="150"/>
      <c r="M61" s="110"/>
      <c r="N61" s="110"/>
    </row>
    <row r="62" spans="1:14" ht="13.5">
      <c r="A62" s="110"/>
      <c r="B62" s="196"/>
      <c r="C62" s="197"/>
      <c r="D62" s="198"/>
      <c r="E62" s="198"/>
      <c r="F62" s="199"/>
      <c r="G62" s="200"/>
      <c r="H62" s="201"/>
      <c r="I62" s="202"/>
      <c r="J62" s="196"/>
      <c r="K62" s="149">
        <f t="shared" si="0"/>
        <v>0</v>
      </c>
      <c r="L62" s="150"/>
      <c r="M62" s="110"/>
      <c r="N62" s="110"/>
    </row>
    <row r="63" spans="1:14" ht="13.5">
      <c r="A63" s="110"/>
      <c r="B63" s="196"/>
      <c r="C63" s="197"/>
      <c r="D63" s="198"/>
      <c r="E63" s="198"/>
      <c r="F63" s="199"/>
      <c r="G63" s="200"/>
      <c r="H63" s="201"/>
      <c r="I63" s="202"/>
      <c r="J63" s="196"/>
      <c r="K63" s="149">
        <f t="shared" si="0"/>
        <v>0</v>
      </c>
      <c r="L63" s="150"/>
      <c r="M63" s="110"/>
      <c r="N63" s="110"/>
    </row>
    <row r="64" spans="1:14" ht="13.5">
      <c r="A64" s="110"/>
      <c r="B64" s="196"/>
      <c r="C64" s="197"/>
      <c r="D64" s="198"/>
      <c r="E64" s="198"/>
      <c r="F64" s="199"/>
      <c r="G64" s="200"/>
      <c r="H64" s="201"/>
      <c r="I64" s="202"/>
      <c r="J64" s="196"/>
      <c r="K64" s="149">
        <f t="shared" si="0"/>
        <v>0</v>
      </c>
      <c r="L64" s="150"/>
      <c r="M64" s="110"/>
      <c r="N64" s="110"/>
    </row>
    <row r="65" spans="1:14" ht="13.5">
      <c r="A65" s="110"/>
      <c r="B65" s="196"/>
      <c r="C65" s="197"/>
      <c r="D65" s="198"/>
      <c r="E65" s="198"/>
      <c r="F65" s="199"/>
      <c r="G65" s="200"/>
      <c r="H65" s="201"/>
      <c r="I65" s="202"/>
      <c r="J65" s="196"/>
      <c r="K65" s="149">
        <f t="shared" si="0"/>
        <v>0</v>
      </c>
      <c r="L65" s="150"/>
      <c r="M65" s="110"/>
      <c r="N65" s="110"/>
    </row>
    <row r="66" spans="1:14" ht="13.5">
      <c r="A66" s="110"/>
      <c r="B66" s="196"/>
      <c r="C66" s="197"/>
      <c r="D66" s="198"/>
      <c r="E66" s="198"/>
      <c r="F66" s="199"/>
      <c r="G66" s="200"/>
      <c r="H66" s="201"/>
      <c r="I66" s="202"/>
      <c r="J66" s="196"/>
      <c r="K66" s="149">
        <f t="shared" si="0"/>
        <v>0</v>
      </c>
      <c r="L66" s="150"/>
      <c r="M66" s="110"/>
      <c r="N66" s="110"/>
    </row>
    <row r="67" spans="1:14" ht="13.5">
      <c r="A67" s="110"/>
      <c r="B67" s="196"/>
      <c r="C67" s="197"/>
      <c r="D67" s="198"/>
      <c r="E67" s="198"/>
      <c r="F67" s="199"/>
      <c r="G67" s="200"/>
      <c r="H67" s="201"/>
      <c r="I67" s="202"/>
      <c r="J67" s="196"/>
      <c r="K67" s="149">
        <f t="shared" si="0"/>
        <v>0</v>
      </c>
      <c r="L67" s="150"/>
      <c r="M67" s="110"/>
      <c r="N67" s="110"/>
    </row>
    <row r="68" spans="1:14" ht="13.5">
      <c r="A68" s="110"/>
      <c r="B68" s="196"/>
      <c r="C68" s="197"/>
      <c r="D68" s="198"/>
      <c r="E68" s="198"/>
      <c r="F68" s="199"/>
      <c r="G68" s="200"/>
      <c r="H68" s="201"/>
      <c r="I68" s="202"/>
      <c r="J68" s="196"/>
      <c r="K68" s="149">
        <f t="shared" si="0"/>
        <v>0</v>
      </c>
      <c r="L68" s="150"/>
      <c r="M68" s="110"/>
      <c r="N68" s="110"/>
    </row>
    <row r="69" spans="1:14" ht="13.5">
      <c r="A69" s="110"/>
      <c r="B69" s="196"/>
      <c r="C69" s="197"/>
      <c r="D69" s="198"/>
      <c r="E69" s="198"/>
      <c r="F69" s="199"/>
      <c r="G69" s="200"/>
      <c r="H69" s="201"/>
      <c r="I69" s="202"/>
      <c r="J69" s="196"/>
      <c r="K69" s="149">
        <f t="shared" si="0"/>
        <v>0</v>
      </c>
      <c r="L69" s="150"/>
      <c r="M69" s="110"/>
      <c r="N69" s="110"/>
    </row>
    <row r="70" spans="1:14" ht="13.5">
      <c r="A70" s="110"/>
      <c r="B70" s="196"/>
      <c r="C70" s="197"/>
      <c r="D70" s="198"/>
      <c r="E70" s="198"/>
      <c r="F70" s="199"/>
      <c r="G70" s="200"/>
      <c r="H70" s="201"/>
      <c r="I70" s="202"/>
      <c r="J70" s="196"/>
      <c r="K70" s="149">
        <f t="shared" si="0"/>
        <v>0</v>
      </c>
      <c r="L70" s="150"/>
      <c r="M70" s="110"/>
      <c r="N70" s="110"/>
    </row>
    <row r="71" spans="1:14" ht="13.5">
      <c r="A71" s="110"/>
      <c r="B71" s="196"/>
      <c r="C71" s="197"/>
      <c r="D71" s="198"/>
      <c r="E71" s="198"/>
      <c r="F71" s="199"/>
      <c r="G71" s="200"/>
      <c r="H71" s="201"/>
      <c r="I71" s="202"/>
      <c r="J71" s="196"/>
      <c r="K71" s="149">
        <f t="shared" si="0"/>
        <v>0</v>
      </c>
      <c r="L71" s="150"/>
      <c r="M71" s="110"/>
      <c r="N71" s="110"/>
    </row>
    <row r="72" spans="1:14" ht="13.5" hidden="1">
      <c r="A72" s="110"/>
      <c r="B72" s="196"/>
      <c r="C72" s="197"/>
      <c r="D72" s="198"/>
      <c r="E72" s="198"/>
      <c r="F72" s="199"/>
      <c r="G72" s="200"/>
      <c r="H72" s="201"/>
      <c r="I72" s="209" t="s">
        <v>133</v>
      </c>
      <c r="J72" s="196"/>
      <c r="K72" s="149">
        <f t="shared" si="0"/>
        <v>0</v>
      </c>
      <c r="L72" s="150"/>
      <c r="M72" s="110"/>
      <c r="N72" s="110"/>
    </row>
    <row r="73" spans="1:14" ht="13.5" hidden="1">
      <c r="A73" s="110"/>
      <c r="B73" s="196"/>
      <c r="C73" s="197"/>
      <c r="D73" s="198"/>
      <c r="E73" s="198"/>
      <c r="F73" s="199"/>
      <c r="G73" s="200"/>
      <c r="H73" s="201"/>
      <c r="I73" s="209" t="s">
        <v>134</v>
      </c>
      <c r="J73" s="196"/>
      <c r="K73" s="149">
        <f t="shared" si="0"/>
        <v>0</v>
      </c>
      <c r="L73" s="150"/>
      <c r="M73" s="110"/>
      <c r="N73" s="110"/>
    </row>
    <row r="74" spans="1:14" ht="13.5" hidden="1">
      <c r="A74" s="110"/>
      <c r="B74" s="196"/>
      <c r="C74" s="197"/>
      <c r="D74" s="198"/>
      <c r="E74" s="198"/>
      <c r="F74" s="199"/>
      <c r="G74" s="200"/>
      <c r="H74" s="201"/>
      <c r="I74" s="209" t="s">
        <v>135</v>
      </c>
      <c r="J74" s="196"/>
      <c r="K74" s="149">
        <f t="shared" si="0"/>
        <v>0</v>
      </c>
      <c r="L74" s="150"/>
      <c r="M74" s="110"/>
      <c r="N74" s="110"/>
    </row>
    <row r="75" spans="1:14" ht="13.5" hidden="1">
      <c r="A75" s="110"/>
      <c r="B75" s="196"/>
      <c r="C75" s="197"/>
      <c r="D75" s="198"/>
      <c r="E75" s="198"/>
      <c r="F75" s="199"/>
      <c r="G75" s="200"/>
      <c r="H75" s="201"/>
      <c r="I75" s="209" t="s">
        <v>136</v>
      </c>
      <c r="J75" s="196"/>
      <c r="K75" s="149">
        <f t="shared" si="0"/>
        <v>0</v>
      </c>
      <c r="L75" s="150"/>
      <c r="M75" s="110"/>
      <c r="N75" s="110"/>
    </row>
    <row r="76" spans="1:14" ht="12.75" customHeight="1" hidden="1">
      <c r="A76" s="110"/>
      <c r="B76" s="196"/>
      <c r="C76" s="197"/>
      <c r="D76" s="198"/>
      <c r="E76" s="198"/>
      <c r="F76" s="199"/>
      <c r="G76" s="200"/>
      <c r="H76" s="201"/>
      <c r="I76" s="209" t="s">
        <v>137</v>
      </c>
      <c r="J76" s="196"/>
      <c r="K76" s="149">
        <f t="shared" si="0"/>
        <v>0</v>
      </c>
      <c r="L76" s="150"/>
      <c r="M76" s="110"/>
      <c r="N76" s="110"/>
    </row>
    <row r="77" spans="1:14" ht="13.5" hidden="1">
      <c r="A77" s="110"/>
      <c r="B77" s="203"/>
      <c r="C77" s="204"/>
      <c r="D77" s="205"/>
      <c r="E77" s="205"/>
      <c r="F77" s="206"/>
      <c r="G77" s="207"/>
      <c r="H77" s="208"/>
      <c r="I77" s="209" t="s">
        <v>132</v>
      </c>
      <c r="J77" s="203"/>
      <c r="K77" s="109">
        <f t="shared" si="0"/>
        <v>0</v>
      </c>
      <c r="L77" s="123"/>
      <c r="M77" s="110"/>
      <c r="N77" s="110"/>
    </row>
    <row r="78" spans="1:14" ht="13.5">
      <c r="A78" s="110"/>
      <c r="B78" s="111"/>
      <c r="C78" s="112" t="s">
        <v>131</v>
      </c>
      <c r="D78" s="113"/>
      <c r="E78" s="113"/>
      <c r="F78" s="113">
        <f>SUM(F19:F77)</f>
        <v>0</v>
      </c>
      <c r="G78" s="114">
        <f>SUM(G19:G77)</f>
        <v>0</v>
      </c>
      <c r="H78" s="142">
        <f>SUM(H19:H77)</f>
        <v>0</v>
      </c>
      <c r="I78" s="144"/>
      <c r="J78" s="140">
        <f>SUM(J19:J77)</f>
        <v>0</v>
      </c>
      <c r="K78" s="109">
        <f t="shared" si="0"/>
        <v>0</v>
      </c>
      <c r="L78" s="124"/>
      <c r="M78" s="96"/>
      <c r="N78" s="96"/>
    </row>
    <row r="79" spans="1:15" ht="13.5">
      <c r="A79" s="110"/>
      <c r="B79" s="98"/>
      <c r="C79" s="96"/>
      <c r="D79" s="96"/>
      <c r="E79" s="99"/>
      <c r="F79" s="100"/>
      <c r="G79" s="101"/>
      <c r="H79" s="102"/>
      <c r="I79" s="102"/>
      <c r="J79" s="700"/>
      <c r="K79" s="700"/>
      <c r="L79" s="700"/>
      <c r="M79" s="96"/>
      <c r="N79" s="96"/>
      <c r="O79" s="96"/>
    </row>
    <row r="80" spans="1:15" ht="13.5">
      <c r="A80" s="110"/>
      <c r="B80" s="98"/>
      <c r="C80" s="96"/>
      <c r="D80" s="96"/>
      <c r="E80" s="99"/>
      <c r="F80" s="100"/>
      <c r="G80" s="101"/>
      <c r="H80" s="102"/>
      <c r="I80" s="102"/>
      <c r="J80" s="101"/>
      <c r="K80" s="101"/>
      <c r="L80" s="101"/>
      <c r="M80" s="96"/>
      <c r="N80" s="96"/>
      <c r="O80" s="96"/>
    </row>
    <row r="81" spans="1:15" ht="13.5">
      <c r="A81" s="110"/>
      <c r="B81" s="98"/>
      <c r="C81" s="96"/>
      <c r="D81" s="96"/>
      <c r="E81" s="99"/>
      <c r="F81" s="100"/>
      <c r="G81" s="101"/>
      <c r="H81" s="102"/>
      <c r="I81" s="102"/>
      <c r="J81" s="101"/>
      <c r="K81" s="101"/>
      <c r="L81" s="101"/>
      <c r="M81" s="101"/>
      <c r="N81" s="96"/>
      <c r="O81" s="96"/>
    </row>
    <row r="82" spans="1:16" ht="13.5" customHeight="1">
      <c r="A82" s="110"/>
      <c r="B82" s="116" t="s">
        <v>132</v>
      </c>
      <c r="C82" s="115"/>
      <c r="D82" s="117" t="s">
        <v>133</v>
      </c>
      <c r="E82" s="116" t="s">
        <v>134</v>
      </c>
      <c r="F82" s="116" t="s">
        <v>135</v>
      </c>
      <c r="G82" s="116" t="s">
        <v>136</v>
      </c>
      <c r="H82" s="116" t="s">
        <v>137</v>
      </c>
      <c r="I82" s="115"/>
      <c r="J82" s="102"/>
      <c r="K82" s="101"/>
      <c r="L82" s="101"/>
      <c r="M82" s="101"/>
      <c r="N82" s="101"/>
      <c r="O82" s="96"/>
      <c r="P82" s="96"/>
    </row>
    <row r="83" spans="1:15" ht="13.5">
      <c r="A83" s="110"/>
      <c r="B83" s="118"/>
      <c r="C83" s="118"/>
      <c r="D83" s="119"/>
      <c r="E83" s="119"/>
      <c r="F83" s="119"/>
      <c r="G83" s="119"/>
      <c r="H83" s="102"/>
      <c r="I83" s="102"/>
      <c r="J83" s="101"/>
      <c r="K83" s="101"/>
      <c r="L83" s="101"/>
      <c r="M83" s="101"/>
      <c r="N83" s="96"/>
      <c r="O83" s="96"/>
    </row>
    <row r="84" spans="1:15" ht="13.5">
      <c r="A84" s="110"/>
      <c r="B84" s="98"/>
      <c r="C84" s="96"/>
      <c r="D84" s="96"/>
      <c r="E84" s="99"/>
      <c r="F84" s="100"/>
      <c r="G84" s="101"/>
      <c r="H84" s="102"/>
      <c r="I84" s="102"/>
      <c r="J84" s="101"/>
      <c r="K84" s="101"/>
      <c r="L84" s="101"/>
      <c r="M84" s="101"/>
      <c r="N84" s="96"/>
      <c r="O84" s="96"/>
    </row>
    <row r="85" spans="1:15" ht="13.5">
      <c r="A85" s="110"/>
      <c r="B85" s="98"/>
      <c r="C85" s="96"/>
      <c r="D85" s="96"/>
      <c r="E85" s="99"/>
      <c r="F85" s="100"/>
      <c r="G85" s="101"/>
      <c r="H85" s="102"/>
      <c r="I85" s="102"/>
      <c r="J85" s="101"/>
      <c r="K85" s="101"/>
      <c r="L85" s="101"/>
      <c r="M85" s="101"/>
      <c r="N85" s="96"/>
      <c r="O85" s="96"/>
    </row>
    <row r="86" spans="1:15" ht="13.5">
      <c r="A86" s="110"/>
      <c r="B86" s="98"/>
      <c r="C86" s="96"/>
      <c r="D86" s="96"/>
      <c r="E86" s="99"/>
      <c r="F86" s="100"/>
      <c r="G86" s="101"/>
      <c r="H86" s="102"/>
      <c r="I86" s="102"/>
      <c r="J86" s="101"/>
      <c r="K86" s="101"/>
      <c r="L86" s="101"/>
      <c r="M86" s="101"/>
      <c r="N86" s="96"/>
      <c r="O86" s="96"/>
    </row>
  </sheetData>
  <sheetProtection password="CC6F" sheet="1" objects="1" scenarios="1"/>
  <mergeCells count="19">
    <mergeCell ref="J79:L79"/>
    <mergeCell ref="F3:L3"/>
    <mergeCell ref="F4:L4"/>
    <mergeCell ref="J15:J17"/>
    <mergeCell ref="K15:K17"/>
    <mergeCell ref="L15:L17"/>
    <mergeCell ref="H16:H17"/>
    <mergeCell ref="I16:I17"/>
    <mergeCell ref="F5:L5"/>
    <mergeCell ref="G10:I10"/>
    <mergeCell ref="K13:L13"/>
    <mergeCell ref="B1:L1"/>
    <mergeCell ref="B15:B17"/>
    <mergeCell ref="C15:C17"/>
    <mergeCell ref="D15:D17"/>
    <mergeCell ref="E15:E17"/>
    <mergeCell ref="F15:F17"/>
    <mergeCell ref="G15:G17"/>
    <mergeCell ref="H15:I15"/>
  </mergeCells>
  <conditionalFormatting sqref="K13:L13">
    <cfRule type="containsText" priority="1" dxfId="3" operator="containsText" text="多すぎ">
      <formula>NOT(ISERROR(SEARCH("多すぎ",K13)))</formula>
    </cfRule>
  </conditionalFormatting>
  <dataValidations count="1">
    <dataValidation type="list" allowBlank="1" showInputMessage="1" showErrorMessage="1" sqref="I18:I77">
      <formula1>$B$82:$I$82</formula1>
    </dataValidation>
  </dataValidations>
  <printOptions/>
  <pageMargins left="0.26" right="0.24" top="0.42" bottom="0.66" header="0.26" footer="0.34"/>
  <pageSetup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8"/>
  <dimension ref="A1:E47"/>
  <sheetViews>
    <sheetView showZeros="0" zoomScalePageLayoutView="0" workbookViewId="0" topLeftCell="A1">
      <selection activeCell="H18" sqref="H18"/>
    </sheetView>
  </sheetViews>
  <sheetFormatPr defaultColWidth="9.00390625" defaultRowHeight="13.5"/>
  <cols>
    <col min="1" max="1" width="10.50390625" style="0" customWidth="1"/>
    <col min="2" max="2" width="2.875" style="0" customWidth="1"/>
    <col min="3" max="3" width="0.5" style="0" customWidth="1"/>
    <col min="4" max="4" width="17.875" style="0" customWidth="1"/>
    <col min="5" max="5" width="60.75390625" style="138" customWidth="1"/>
  </cols>
  <sheetData>
    <row r="1" ht="13.5">
      <c r="A1" s="1" t="s">
        <v>359</v>
      </c>
    </row>
    <row r="2" spans="1:5" ht="13.5">
      <c r="A2" s="592" t="s">
        <v>59</v>
      </c>
      <c r="B2" s="573">
        <f>'初期設定'!D4</f>
        <v>0</v>
      </c>
      <c r="C2" s="574"/>
      <c r="D2" s="574"/>
      <c r="E2" s="575"/>
    </row>
    <row r="3" spans="1:5" ht="13.5">
      <c r="A3" s="592"/>
      <c r="B3" s="576"/>
      <c r="C3" s="577"/>
      <c r="D3" s="577"/>
      <c r="E3" s="578"/>
    </row>
    <row r="4" spans="1:5" ht="13.5">
      <c r="A4" s="592" t="s">
        <v>109</v>
      </c>
      <c r="B4" s="715">
        <f>'初期設定'!D14</f>
        <v>0</v>
      </c>
      <c r="C4" s="716"/>
      <c r="D4" s="716"/>
      <c r="E4" s="717"/>
    </row>
    <row r="5" spans="1:5" ht="13.5">
      <c r="A5" s="592"/>
      <c r="B5" s="718"/>
      <c r="C5" s="719"/>
      <c r="D5" s="719"/>
      <c r="E5" s="720"/>
    </row>
    <row r="6" spans="1:5" ht="13.5">
      <c r="A6" s="592"/>
      <c r="B6" s="721"/>
      <c r="C6" s="722"/>
      <c r="D6" s="722"/>
      <c r="E6" s="723"/>
    </row>
    <row r="7" ht="13.5">
      <c r="A7" s="8"/>
    </row>
    <row r="8" spans="1:5" ht="13.5">
      <c r="A8" s="561" t="s">
        <v>61</v>
      </c>
      <c r="B8" s="561"/>
      <c r="C8" s="561"/>
      <c r="D8" s="561"/>
      <c r="E8" s="286" t="s">
        <v>62</v>
      </c>
    </row>
    <row r="9" spans="1:5" ht="21.75" customHeight="1">
      <c r="A9" s="565" t="s">
        <v>63</v>
      </c>
      <c r="B9" s="592" t="s">
        <v>64</v>
      </c>
      <c r="C9" s="592"/>
      <c r="D9" s="592"/>
      <c r="E9" s="186"/>
    </row>
    <row r="10" spans="1:5" ht="22.5" customHeight="1">
      <c r="A10" s="565"/>
      <c r="B10" s="592" t="s">
        <v>65</v>
      </c>
      <c r="C10" s="592"/>
      <c r="D10" s="592"/>
      <c r="E10" s="186"/>
    </row>
    <row r="11" spans="1:5" ht="13.5">
      <c r="A11" s="565"/>
      <c r="B11" s="592" t="s">
        <v>66</v>
      </c>
      <c r="C11" s="592"/>
      <c r="D11" s="592"/>
      <c r="E11" s="713"/>
    </row>
    <row r="12" spans="1:5" ht="13.5">
      <c r="A12" s="565"/>
      <c r="B12" s="592"/>
      <c r="C12" s="592"/>
      <c r="D12" s="592"/>
      <c r="E12" s="713"/>
    </row>
    <row r="13" spans="1:5" ht="13.5">
      <c r="A13" s="565"/>
      <c r="B13" s="592" t="s">
        <v>67</v>
      </c>
      <c r="C13" s="592"/>
      <c r="D13" s="592"/>
      <c r="E13" s="713"/>
    </row>
    <row r="14" spans="1:5" ht="13.5">
      <c r="A14" s="566"/>
      <c r="B14" s="592"/>
      <c r="C14" s="592"/>
      <c r="D14" s="592"/>
      <c r="E14" s="713"/>
    </row>
    <row r="15" spans="1:5" ht="25.5" customHeight="1">
      <c r="A15" s="288"/>
      <c r="B15" s="562" t="s">
        <v>68</v>
      </c>
      <c r="C15" s="563"/>
      <c r="D15" s="563"/>
      <c r="E15" s="291">
        <f>SUM(E9:E14)</f>
        <v>0</v>
      </c>
    </row>
    <row r="16" spans="1:5" ht="13.5">
      <c r="A16" s="714"/>
      <c r="B16" s="714"/>
      <c r="C16" s="714"/>
      <c r="D16" s="714"/>
      <c r="E16" s="139"/>
    </row>
    <row r="17" spans="1:5" ht="13.5">
      <c r="A17" s="289"/>
      <c r="B17" s="595"/>
      <c r="C17" s="595"/>
      <c r="D17" s="287" t="s">
        <v>61</v>
      </c>
      <c r="E17" s="286" t="s">
        <v>69</v>
      </c>
    </row>
    <row r="18" spans="1:5" ht="13.5">
      <c r="A18" s="565" t="s">
        <v>70</v>
      </c>
      <c r="B18" s="567" t="s">
        <v>71</v>
      </c>
      <c r="C18" s="568"/>
      <c r="D18" s="565" t="s">
        <v>72</v>
      </c>
      <c r="E18" s="593">
        <f>GETPIVOTDATA("金額",'（集計）'!$D$3,"項目","謝金")</f>
        <v>0</v>
      </c>
    </row>
    <row r="19" spans="1:5" ht="13.5">
      <c r="A19" s="565"/>
      <c r="B19" s="569"/>
      <c r="C19" s="570"/>
      <c r="D19" s="565"/>
      <c r="E19" s="593"/>
    </row>
    <row r="20" spans="1:5" ht="13.5">
      <c r="A20" s="565"/>
      <c r="B20" s="569"/>
      <c r="C20" s="570"/>
      <c r="D20" s="565"/>
      <c r="E20" s="593"/>
    </row>
    <row r="21" spans="1:5" ht="13.5">
      <c r="A21" s="565"/>
      <c r="B21" s="569"/>
      <c r="C21" s="570"/>
      <c r="D21" s="565"/>
      <c r="E21" s="593"/>
    </row>
    <row r="22" spans="1:5" ht="13.5">
      <c r="A22" s="565"/>
      <c r="B22" s="569"/>
      <c r="C22" s="570"/>
      <c r="D22" s="565"/>
      <c r="E22" s="593"/>
    </row>
    <row r="23" spans="1:5" ht="13.5">
      <c r="A23" s="565"/>
      <c r="B23" s="569"/>
      <c r="C23" s="570"/>
      <c r="D23" s="565" t="s">
        <v>73</v>
      </c>
      <c r="E23" s="593">
        <f>GETPIVOTDATA("金額",'（集計）'!$D$3,"項目","旅　費")</f>
        <v>0</v>
      </c>
    </row>
    <row r="24" spans="1:5" ht="13.5">
      <c r="A24" s="565"/>
      <c r="B24" s="569"/>
      <c r="C24" s="570"/>
      <c r="D24" s="565"/>
      <c r="E24" s="593"/>
    </row>
    <row r="25" spans="1:5" ht="13.5">
      <c r="A25" s="565"/>
      <c r="B25" s="569"/>
      <c r="C25" s="570"/>
      <c r="D25" s="565"/>
      <c r="E25" s="593"/>
    </row>
    <row r="26" spans="1:5" ht="13.5">
      <c r="A26" s="565"/>
      <c r="B26" s="569"/>
      <c r="C26" s="570"/>
      <c r="D26" s="565"/>
      <c r="E26" s="593"/>
    </row>
    <row r="27" spans="1:5" ht="13.5" customHeight="1">
      <c r="A27" s="565"/>
      <c r="B27" s="569"/>
      <c r="C27" s="570"/>
      <c r="D27" s="565" t="s">
        <v>74</v>
      </c>
      <c r="E27" s="589">
        <f>GETPIVOTDATA("金額",'（集計）'!$D$3,"項目","印刷製本費")</f>
        <v>0</v>
      </c>
    </row>
    <row r="28" spans="1:5" ht="13.5" customHeight="1">
      <c r="A28" s="565"/>
      <c r="B28" s="569"/>
      <c r="C28" s="570"/>
      <c r="D28" s="565"/>
      <c r="E28" s="591"/>
    </row>
    <row r="29" spans="1:5" ht="13.5" customHeight="1">
      <c r="A29" s="565"/>
      <c r="B29" s="569"/>
      <c r="C29" s="570"/>
      <c r="D29" s="565" t="s">
        <v>75</v>
      </c>
      <c r="E29" s="589">
        <f>GETPIVOTDATA("金額",'（集計）'!$D$3,"項目","通信運搬費")</f>
        <v>0</v>
      </c>
    </row>
    <row r="30" spans="1:5" ht="13.5" customHeight="1">
      <c r="A30" s="565"/>
      <c r="B30" s="569"/>
      <c r="C30" s="570"/>
      <c r="D30" s="565"/>
      <c r="E30" s="590"/>
    </row>
    <row r="31" spans="1:5" ht="13.5" customHeight="1">
      <c r="A31" s="565"/>
      <c r="B31" s="569"/>
      <c r="C31" s="570"/>
      <c r="D31" s="565"/>
      <c r="E31" s="591"/>
    </row>
    <row r="32" spans="1:5" ht="13.5" customHeight="1">
      <c r="A32" s="565"/>
      <c r="B32" s="569"/>
      <c r="C32" s="570"/>
      <c r="D32" s="565" t="s">
        <v>76</v>
      </c>
      <c r="E32" s="589">
        <f>GETPIVOTDATA("金額",'（集計）'!$D$3,"項目","借料損料")</f>
        <v>0</v>
      </c>
    </row>
    <row r="33" spans="1:5" ht="13.5" customHeight="1">
      <c r="A33" s="565"/>
      <c r="B33" s="569"/>
      <c r="C33" s="570"/>
      <c r="D33" s="565"/>
      <c r="E33" s="590"/>
    </row>
    <row r="34" spans="1:5" ht="13.5" customHeight="1">
      <c r="A34" s="565"/>
      <c r="B34" s="569"/>
      <c r="C34" s="570"/>
      <c r="D34" s="565"/>
      <c r="E34" s="590"/>
    </row>
    <row r="35" spans="1:5" ht="13.5" customHeight="1">
      <c r="A35" s="565"/>
      <c r="B35" s="569"/>
      <c r="C35" s="570"/>
      <c r="D35" s="565"/>
      <c r="E35" s="590"/>
    </row>
    <row r="36" spans="1:5" ht="13.5" customHeight="1">
      <c r="A36" s="565"/>
      <c r="B36" s="569"/>
      <c r="C36" s="570"/>
      <c r="D36" s="565"/>
      <c r="E36" s="591"/>
    </row>
    <row r="37" spans="1:5" ht="13.5" customHeight="1">
      <c r="A37" s="565"/>
      <c r="B37" s="569"/>
      <c r="C37" s="570"/>
      <c r="D37" s="565" t="s">
        <v>77</v>
      </c>
      <c r="E37" s="589">
        <f>GETPIVOTDATA("金額",'（集計）'!$D$3,"項目","消耗品費")</f>
        <v>0</v>
      </c>
    </row>
    <row r="38" spans="1:5" ht="13.5" customHeight="1">
      <c r="A38" s="565"/>
      <c r="B38" s="569"/>
      <c r="C38" s="570"/>
      <c r="D38" s="565"/>
      <c r="E38" s="590"/>
    </row>
    <row r="39" spans="1:5" ht="13.5" customHeight="1" thickBot="1">
      <c r="A39" s="565"/>
      <c r="B39" s="571"/>
      <c r="C39" s="572"/>
      <c r="D39" s="565"/>
      <c r="E39" s="596"/>
    </row>
    <row r="40" spans="1:5" ht="26.25" customHeight="1" thickBot="1" thickTop="1">
      <c r="A40" s="565"/>
      <c r="B40" s="561" t="s">
        <v>78</v>
      </c>
      <c r="C40" s="561"/>
      <c r="D40" s="564"/>
      <c r="E40" s="290">
        <f>SUM(E18:E39)</f>
        <v>0</v>
      </c>
    </row>
    <row r="41" spans="1:5" ht="14.25" thickTop="1">
      <c r="A41" s="565"/>
      <c r="B41" s="565" t="s">
        <v>79</v>
      </c>
      <c r="C41" s="565"/>
      <c r="D41" s="565"/>
      <c r="E41" s="591">
        <f>'R-7'!J78</f>
        <v>0</v>
      </c>
    </row>
    <row r="42" spans="1:5" ht="13.5">
      <c r="A42" s="565"/>
      <c r="B42" s="565"/>
      <c r="C42" s="565"/>
      <c r="D42" s="565"/>
      <c r="E42" s="593"/>
    </row>
    <row r="43" spans="1:5" ht="13.5">
      <c r="A43" s="565"/>
      <c r="B43" s="565"/>
      <c r="C43" s="565"/>
      <c r="D43" s="565"/>
      <c r="E43" s="593"/>
    </row>
    <row r="44" spans="1:5" ht="13.5">
      <c r="A44" s="565"/>
      <c r="B44" s="565"/>
      <c r="C44" s="565"/>
      <c r="D44" s="565"/>
      <c r="E44" s="593"/>
    </row>
    <row r="45" spans="1:5" ht="13.5">
      <c r="A45" s="565"/>
      <c r="B45" s="565"/>
      <c r="C45" s="565"/>
      <c r="D45" s="565"/>
      <c r="E45" s="593"/>
    </row>
    <row r="46" spans="1:5" ht="13.5">
      <c r="A46" s="566"/>
      <c r="B46" s="565"/>
      <c r="C46" s="565"/>
      <c r="D46" s="565"/>
      <c r="E46" s="593"/>
    </row>
    <row r="47" spans="1:5" ht="26.25" customHeight="1">
      <c r="A47" s="560" t="s">
        <v>80</v>
      </c>
      <c r="B47" s="561"/>
      <c r="C47" s="561"/>
      <c r="D47" s="561"/>
      <c r="E47" s="291">
        <f>SUM(E40:E46)</f>
        <v>0</v>
      </c>
    </row>
  </sheetData>
  <sheetProtection password="CC6F" sheet="1"/>
  <mergeCells count="33">
    <mergeCell ref="A2:A3"/>
    <mergeCell ref="A4:A6"/>
    <mergeCell ref="B2:E3"/>
    <mergeCell ref="B4:E6"/>
    <mergeCell ref="E11:E12"/>
    <mergeCell ref="B10:D10"/>
    <mergeCell ref="B11:D12"/>
    <mergeCell ref="E13:E14"/>
    <mergeCell ref="A8:D8"/>
    <mergeCell ref="A9:A14"/>
    <mergeCell ref="B9:D9"/>
    <mergeCell ref="D27:D28"/>
    <mergeCell ref="B15:D15"/>
    <mergeCell ref="A16:D16"/>
    <mergeCell ref="B17:C17"/>
    <mergeCell ref="B13:D14"/>
    <mergeCell ref="A47:D47"/>
    <mergeCell ref="E32:E36"/>
    <mergeCell ref="D37:D39"/>
    <mergeCell ref="E37:E39"/>
    <mergeCell ref="B40:D40"/>
    <mergeCell ref="B41:D46"/>
    <mergeCell ref="E41:E46"/>
    <mergeCell ref="A18:A46"/>
    <mergeCell ref="B18:C39"/>
    <mergeCell ref="D32:D36"/>
    <mergeCell ref="D29:D31"/>
    <mergeCell ref="E29:E31"/>
    <mergeCell ref="E18:E22"/>
    <mergeCell ref="D23:D26"/>
    <mergeCell ref="E23:E26"/>
    <mergeCell ref="D18:D22"/>
    <mergeCell ref="E27:E28"/>
  </mergeCells>
  <printOptions/>
  <pageMargins left="0.47" right="0.18" top="1.24" bottom="1" header="0.512" footer="0.512"/>
  <pageSetup horizontalDpi="300" verticalDpi="300" orientation="portrait" paperSize="9" r:id="rId3"/>
  <headerFooter alignWithMargins="0">
    <oddHeader>&amp;C&amp;14ＲＡＣリーダー養成講座　収支報告書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　隆</dc:creator>
  <cp:keywords/>
  <dc:description/>
  <cp:lastModifiedBy>RACFun</cp:lastModifiedBy>
  <cp:lastPrinted>2014-06-27T05:33:54Z</cp:lastPrinted>
  <dcterms:created xsi:type="dcterms:W3CDTF">2008-03-10T03:18:02Z</dcterms:created>
  <dcterms:modified xsi:type="dcterms:W3CDTF">2022-06-24T10:04:20Z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